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autoCompressPictures="0"/>
  <mc:AlternateContent xmlns:mc="http://schemas.openxmlformats.org/markup-compatibility/2006">
    <mc:Choice Requires="x15">
      <x15ac:absPath xmlns:x15ac="http://schemas.microsoft.com/office/spreadsheetml/2010/11/ac" url="/Users/shiv.morjaria/Dropbox/LFMC/Study Tracker/"/>
    </mc:Choice>
  </mc:AlternateContent>
  <xr:revisionPtr revIDLastSave="0" documentId="13_ncr:1_{90D7AC94-277D-4C4E-A49F-F69203095607}" xr6:coauthVersionLast="47" xr6:coauthVersionMax="47" xr10:uidLastSave="{00000000-0000-0000-0000-000000000000}"/>
  <bookViews>
    <workbookView xWindow="-30760" yWindow="-480" windowWidth="25600" windowHeight="14060" activeTab="3" xr2:uid="{0E5786B3-0731-D34A-9812-D7FD03FF21E5}"/>
  </bookViews>
  <sheets>
    <sheet name="Documentation" sheetId="6" r:id="rId1"/>
    <sheet name="Study Schedule" sheetId="3" r:id="rId2"/>
    <sheet name="Tracking" sheetId="2" r:id="rId3"/>
    <sheet name="Scheduled Updates" sheetId="11" r:id="rId4"/>
    <sheet name="LFMC-2024" sheetId="10" r:id="rId5"/>
    <sheet name="Revisions" sheetId="8" r:id="rId6"/>
  </sheets>
  <definedNames>
    <definedName name="_xlnm._FilterDatabase" localSheetId="4" hidden="1">'LFMC-2024'!$B$6:$F$82</definedName>
    <definedName name="_xlnm._FilterDatabase" localSheetId="1" hidden="1">'Study Schedule'!$B$5:$M$43</definedName>
    <definedName name="ActFDate" localSheetId="4">'LFMC-2024'!#REF!</definedName>
    <definedName name="ActFDate">'Study Schedule'!$C$6:$C$43</definedName>
    <definedName name="CompFlag" localSheetId="4">'LFMC-2024'!#REF!</definedName>
    <definedName name="CompFlag">'Study Schedule'!$D$6:$D$43</definedName>
    <definedName name="D">#REF!</definedName>
    <definedName name="DayLookUp" localSheetId="4">#REF!</definedName>
    <definedName name="DayLookUp">#REF!</definedName>
    <definedName name="Estimatedte">#REF!</definedName>
    <definedName name="ExamDate" localSheetId="4">'LFMC-2024'!#REF!</definedName>
    <definedName name="ExamDate">'Study Schedule'!#REF!</definedName>
    <definedName name="LessonDays" localSheetId="4">#REF!</definedName>
    <definedName name="LessonDays">#REF!</definedName>
    <definedName name="MasterTable" localSheetId="4">#REF!</definedName>
    <definedName name="MasterTable">#REF!</definedName>
    <definedName name="PgCnt" localSheetId="4">'LFMC-2024'!#REF!</definedName>
    <definedName name="PgCnt">'Study Schedule'!$I$6:$I$43</definedName>
    <definedName name="_xlnm.Print_Area" localSheetId="0">Documentation!$A$1:$N$23</definedName>
    <definedName name="_xlnm.Print_Titles" localSheetId="4">'LFMC-2024'!$1:$6</definedName>
    <definedName name="_xlnm.Print_Titles" localSheetId="1">'Study Schedule'!$1:$5</definedName>
    <definedName name="StartDate" localSheetId="4">'LFMC-2024'!$C$1</definedName>
    <definedName name="StartDate">'Study Schedule'!$E$1</definedName>
    <definedName name="TargetDays" localSheetId="4">#REF!</definedName>
    <definedName name="TargetDays">#REF!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8" i="3" l="1"/>
  <c r="K18" i="3"/>
  <c r="L17" i="3"/>
  <c r="K17" i="3"/>
  <c r="L71" i="3"/>
  <c r="K71" i="3"/>
  <c r="L70" i="3"/>
  <c r="K70" i="3"/>
  <c r="L69" i="3"/>
  <c r="K69" i="3"/>
  <c r="L68" i="3"/>
  <c r="K68" i="3"/>
  <c r="L67" i="3"/>
  <c r="K67" i="3"/>
  <c r="L66" i="3"/>
  <c r="K66" i="3"/>
  <c r="L65" i="3"/>
  <c r="K65" i="3"/>
  <c r="L64" i="3"/>
  <c r="K64" i="3"/>
  <c r="L63" i="3"/>
  <c r="K63" i="3"/>
  <c r="L62" i="3"/>
  <c r="K62" i="3"/>
  <c r="L61" i="3"/>
  <c r="K61" i="3"/>
  <c r="L60" i="3"/>
  <c r="K60" i="3"/>
  <c r="L59" i="3"/>
  <c r="K59" i="3"/>
  <c r="L58" i="3"/>
  <c r="K58" i="3"/>
  <c r="L57" i="3"/>
  <c r="K57" i="3"/>
  <c r="L56" i="3"/>
  <c r="K56" i="3"/>
  <c r="L55" i="3"/>
  <c r="K55" i="3"/>
  <c r="L54" i="3"/>
  <c r="K54" i="3"/>
  <c r="L53" i="3"/>
  <c r="K53" i="3"/>
  <c r="L52" i="3"/>
  <c r="K52" i="3"/>
  <c r="L51" i="3"/>
  <c r="K51" i="3"/>
  <c r="L50" i="3"/>
  <c r="K50" i="3"/>
  <c r="L49" i="3"/>
  <c r="K49" i="3"/>
  <c r="L48" i="3"/>
  <c r="K48" i="3"/>
  <c r="L47" i="3"/>
  <c r="K47" i="3"/>
  <c r="L46" i="3"/>
  <c r="K46" i="3"/>
  <c r="L45" i="3"/>
  <c r="K45" i="3"/>
  <c r="L44" i="3"/>
  <c r="K44" i="3"/>
  <c r="L43" i="3"/>
  <c r="K43" i="3"/>
  <c r="L42" i="3"/>
  <c r="K42" i="3"/>
  <c r="L41" i="3"/>
  <c r="K41" i="3"/>
  <c r="L40" i="3"/>
  <c r="K40" i="3"/>
  <c r="L39" i="3"/>
  <c r="K39" i="3"/>
  <c r="L38" i="3"/>
  <c r="K38" i="3"/>
  <c r="L37" i="3"/>
  <c r="K37" i="3"/>
  <c r="L36" i="3"/>
  <c r="K36" i="3"/>
  <c r="L35" i="3"/>
  <c r="K35" i="3"/>
  <c r="L34" i="3"/>
  <c r="K34" i="3"/>
  <c r="L33" i="3"/>
  <c r="K33" i="3"/>
  <c r="L32" i="3"/>
  <c r="K32" i="3"/>
  <c r="L31" i="3"/>
  <c r="K31" i="3"/>
  <c r="L30" i="3"/>
  <c r="K30" i="3"/>
  <c r="L29" i="3"/>
  <c r="K29" i="3"/>
  <c r="L28" i="3"/>
  <c r="K28" i="3"/>
  <c r="L27" i="3"/>
  <c r="K27" i="3"/>
  <c r="L26" i="3"/>
  <c r="K26" i="3"/>
  <c r="L25" i="3"/>
  <c r="K25" i="3"/>
  <c r="L24" i="3"/>
  <c r="K24" i="3"/>
  <c r="L23" i="3"/>
  <c r="K23" i="3"/>
  <c r="L22" i="3"/>
  <c r="K22" i="3"/>
  <c r="L21" i="3"/>
  <c r="K21" i="3"/>
  <c r="L20" i="3"/>
  <c r="K20" i="3"/>
  <c r="L19" i="3"/>
  <c r="K19" i="3"/>
  <c r="L16" i="3"/>
  <c r="K16" i="3"/>
  <c r="L15" i="3"/>
  <c r="K15" i="3"/>
  <c r="L14" i="3"/>
  <c r="M14" i="3" s="1"/>
  <c r="K14" i="3"/>
  <c r="L13" i="3"/>
  <c r="K13" i="3"/>
  <c r="L12" i="3"/>
  <c r="K12" i="3"/>
  <c r="L11" i="3"/>
  <c r="K11" i="3"/>
  <c r="L10" i="3"/>
  <c r="M10" i="3" s="1"/>
  <c r="K10" i="3"/>
  <c r="A13" i="11"/>
  <c r="I3" i="3"/>
  <c r="I2" i="3"/>
  <c r="K8" i="3"/>
  <c r="K9" i="3"/>
  <c r="K7" i="3"/>
  <c r="L7" i="3"/>
  <c r="L8" i="3"/>
  <c r="L9" i="3"/>
  <c r="M8" i="3" l="1"/>
  <c r="M12" i="3"/>
  <c r="M16" i="3"/>
  <c r="M17" i="3"/>
  <c r="M18" i="3"/>
  <c r="M41" i="3"/>
  <c r="M49" i="3"/>
  <c r="M57" i="3"/>
  <c r="M59" i="3"/>
  <c r="M48" i="3"/>
  <c r="M64" i="3"/>
  <c r="M19" i="3"/>
  <c r="M50" i="3"/>
  <c r="M66" i="3"/>
  <c r="M68" i="3"/>
  <c r="M20" i="3"/>
  <c r="M24" i="3"/>
  <c r="M28" i="3"/>
  <c r="M32" i="3"/>
  <c r="M52" i="3"/>
  <c r="M25" i="3"/>
  <c r="M27" i="3"/>
  <c r="M56" i="3"/>
  <c r="M58" i="3"/>
  <c r="M60" i="3"/>
  <c r="M43" i="3"/>
  <c r="M34" i="3"/>
  <c r="M36" i="3"/>
  <c r="M40" i="3"/>
  <c r="M42" i="3"/>
  <c r="M44" i="3"/>
  <c r="M65" i="3"/>
  <c r="M69" i="3"/>
  <c r="M71" i="3"/>
  <c r="M29" i="3"/>
  <c r="M31" i="3"/>
  <c r="M38" i="3"/>
  <c r="M45" i="3"/>
  <c r="M47" i="3"/>
  <c r="M54" i="3"/>
  <c r="M61" i="3"/>
  <c r="M63" i="3"/>
  <c r="M70" i="3"/>
  <c r="M26" i="3"/>
  <c r="M35" i="3"/>
  <c r="M51" i="3"/>
  <c r="M67" i="3"/>
  <c r="M22" i="3"/>
  <c r="M33" i="3"/>
  <c r="M21" i="3"/>
  <c r="M23" i="3"/>
  <c r="M30" i="3"/>
  <c r="M37" i="3"/>
  <c r="M39" i="3"/>
  <c r="M46" i="3"/>
  <c r="M53" i="3"/>
  <c r="M55" i="3"/>
  <c r="M62" i="3"/>
  <c r="M11" i="3"/>
  <c r="M15" i="3"/>
  <c r="M7" i="3"/>
  <c r="M9" i="3"/>
  <c r="I1" i="3"/>
  <c r="M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Eddie Smith</author>
    <author>ES</author>
  </authors>
  <commentList>
    <comment ref="B5" authorId="0" shapeId="0" xr:uid="{584FC6C5-3BDB-1D42-8814-31483166D1DC}">
      <text>
        <r>
          <rPr>
            <b/>
            <sz val="10"/>
            <color rgb="FF000000"/>
            <rFont val="Tahoma"/>
            <family val="2"/>
          </rPr>
          <t>Eddie Smith:</t>
        </r>
        <r>
          <rPr>
            <sz val="10"/>
            <color rgb="FF000000"/>
            <rFont val="Tahoma"/>
            <family val="2"/>
          </rPr>
          <t xml:space="preserve">
</t>
        </r>
        <r>
          <rPr>
            <sz val="10"/>
            <color rgb="FF000000"/>
            <rFont val="Tahoma"/>
            <family val="2"/>
          </rPr>
          <t>Fill in any schedule you like here</t>
        </r>
      </text>
    </comment>
    <comment ref="I5" authorId="1" shapeId="0" xr:uid="{00000000-0006-0000-0100-000001000000}">
      <text>
        <r>
          <rPr>
            <b/>
            <sz val="10"/>
            <color rgb="FF000000"/>
            <rFont val="Calibri"/>
            <family val="2"/>
          </rPr>
          <t>Source reading page count</t>
        </r>
      </text>
    </comment>
    <comment ref="J5" authorId="0" shapeId="0" xr:uid="{0FBA9188-887A-B946-AC04-C677F0C83F52}">
      <text>
        <r>
          <rPr>
            <b/>
            <sz val="10"/>
            <color rgb="FF000000"/>
            <rFont val="Tahoma"/>
            <family val="2"/>
          </rPr>
          <t>Eddie Smith:</t>
        </r>
        <r>
          <rPr>
            <sz val="10"/>
            <color rgb="FF000000"/>
            <rFont val="Tahoma"/>
            <family val="2"/>
          </rPr>
          <t xml:space="preserve">
</t>
        </r>
        <r>
          <rPr>
            <sz val="10"/>
            <color rgb="FF000000"/>
            <rFont val="Tahoma"/>
            <family val="2"/>
          </rPr>
          <t>For people who used the course for the previous syllabus, this column indicates if the source reading or lesson is new or modified compared to the previous syllabus. If blank, the material is the same as the previous version.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author>
  </authors>
  <commentList>
    <comment ref="G6" authorId="0" shapeId="0" xr:uid="{46AD270B-E005-8546-9E62-552C2BC991CF}">
      <text>
        <r>
          <rPr>
            <b/>
            <sz val="10"/>
            <color rgb="FF000000"/>
            <rFont val="Calibri"/>
            <family val="2"/>
          </rPr>
          <t>Source reading page count</t>
        </r>
      </text>
    </comment>
  </commentList>
</comments>
</file>

<file path=xl/sharedStrings.xml><?xml version="1.0" encoding="utf-8"?>
<sst xmlns="http://schemas.openxmlformats.org/spreadsheetml/2006/main" count="731" uniqueCount="240">
  <si>
    <t>Pages</t>
  </si>
  <si>
    <t>% Complete</t>
  </si>
  <si>
    <t>Total Pages</t>
  </si>
  <si>
    <t>Completed Pages</t>
  </si>
  <si>
    <t>Actual Finish Date</t>
  </si>
  <si>
    <t>Completed?</t>
  </si>
  <si>
    <t>Proj Pace</t>
  </si>
  <si>
    <t>Your Pace</t>
  </si>
  <si>
    <t>A/P</t>
  </si>
  <si>
    <t>No</t>
  </si>
  <si>
    <t>Syllabus Source</t>
  </si>
  <si>
    <t>Lesson</t>
  </si>
  <si>
    <t>Seminar Section</t>
  </si>
  <si>
    <t>Seminar Subsection</t>
  </si>
  <si>
    <t>The Analysis of Past Exams spreadsheet posted on the SOA Exams tab breaks questions down by source</t>
  </si>
  <si>
    <t>Refer to the detailed study manual, videos, and source material for clarification as needed</t>
  </si>
  <si>
    <t>Once a week for the last 3 weeks (e.g. every Friday), take a half or full day exam while simulating real exam-day conditions</t>
  </si>
  <si>
    <r>
      <t xml:space="preserve">Projected </t>
    </r>
    <r>
      <rPr>
        <b/>
        <u/>
        <sz val="11"/>
        <color theme="0"/>
        <rFont val="Calibri"/>
        <family val="2"/>
        <scheme val="minor"/>
      </rPr>
      <t>Finish</t>
    </r>
    <r>
      <rPr>
        <b/>
        <sz val="11"/>
        <color theme="0"/>
        <rFont val="Calibri"/>
        <family val="2"/>
        <scheme val="minor"/>
      </rPr>
      <t xml:space="preserve"> Date</t>
    </r>
  </si>
  <si>
    <t>Review material you struggled with on the first pass</t>
  </si>
  <si>
    <t>Introduction</t>
  </si>
  <si>
    <t>Work old SOA exam problems for practice</t>
  </si>
  <si>
    <t>Continue using all the way up through the exam date (but be sure to get a good night's rest before the exam!)</t>
  </si>
  <si>
    <t>Developed by The Infinite Actuary</t>
  </si>
  <si>
    <t>Tracking Progress</t>
  </si>
  <si>
    <t>Reminder:</t>
  </si>
  <si>
    <t>If the blue line is above the green line, you are ahead of schedule based on page count.</t>
  </si>
  <si>
    <t>Date</t>
  </si>
  <si>
    <t>Version</t>
  </si>
  <si>
    <t>Changes</t>
  </si>
  <si>
    <t>This tab summarizes any revisions to the study schedule during the exam sitting. The</t>
  </si>
  <si>
    <t>version number can be found on the end of the spreadsheet file name.</t>
  </si>
  <si>
    <t>Don't feel like you HAVE to work every past problem. There are a lot, and they are also heavily biased toward</t>
  </si>
  <si>
    <t>readings that have been on the syllabus the longest. Don't spend so much of your time on past problems that you stop reviewing the total current syllabus!</t>
  </si>
  <si>
    <t>Revision History</t>
  </si>
  <si>
    <t>Syllabus Changes</t>
  </si>
  <si>
    <t>A Multi-Stakeholder Approach to Capital Adequacy</t>
  </si>
  <si>
    <t>Embedded Value: Practice and Theory</t>
  </si>
  <si>
    <t>LFM-148-20: The Theory of Risk Capital in Financial Firms</t>
  </si>
  <si>
    <t>Even for lessons that are still on syllabus without modification, we are still making miscellaneous updates, so please use the new LFM versions when available.</t>
  </si>
  <si>
    <t>https://www.soa.org/education/exam-req/edu-exam-life-management/</t>
  </si>
  <si>
    <t>and corrections.</t>
  </si>
  <si>
    <t>Status</t>
  </si>
  <si>
    <t>Type out answers to flash cards as much as possible to practice recall</t>
  </si>
  <si>
    <t>Work sample exam problems included in the online course's Supplementary Materials section</t>
  </si>
  <si>
    <t>Check the Supplementary and Review Material section for CBT versions of pre-CBT SOA exams</t>
  </si>
  <si>
    <t>Don't get too bogged down in SOA model solutions—try to keep moving</t>
  </si>
  <si>
    <t>Review Phase</t>
  </si>
  <si>
    <t>Continue to emphasize concept learning as you transition to memorization in this final phase</t>
  </si>
  <si>
    <t>In this final phase, there are no hard dates to complete the following items. This is more of a high level list of items to focus on week to week.</t>
  </si>
  <si>
    <t>The Infinite Actuary.</t>
  </si>
  <si>
    <t>Economic Capital for Life Insurance Companies</t>
  </si>
  <si>
    <t>Whenever the syllabus changes, we roll out new lessons and updated lessons as fast as we can while maintaining our high</t>
  </si>
  <si>
    <t>standard of quality. We always work from the top to the bottom of the course in an effort to complete any updates in the</t>
  </si>
  <si>
    <t xml:space="preserve">early sections first. This generally means you have plenty to start with and we are working out ahead of you. </t>
  </si>
  <si>
    <t>See the Revision History and Scheduled Updates spreadsheet in the Introduction for more detailed information on course</t>
  </si>
  <si>
    <t>updates and a version history of all PDFs.</t>
  </si>
  <si>
    <t>When it comes to tracking your progress, we highly recommend using the Today view built into the TIA Study website (and apps).</t>
  </si>
  <si>
    <t>However, you can use this spreadsheet to as another check on your overall progress or general reference for the course layout.</t>
  </si>
  <si>
    <t>The order of the lessons matches the order presented in the course (in TIA Study), and we feel that this is the most logical</t>
  </si>
  <si>
    <t xml:space="preserve">order to study the syllabus readings in an effort to make the most efficient use of your study time and increase your chances </t>
  </si>
  <si>
    <t>of passing.</t>
  </si>
  <si>
    <t>The Tracking tab will show your actual progress against your planned progress if you choose to use this spreadsheet in that way.</t>
  </si>
  <si>
    <t>Simply mark the reading as Complete = "Yes" in the "Completed?" column. However, as noted above, the Today view in TIA</t>
  </si>
  <si>
    <t>Study is probably a better tool for staying on schedule.</t>
  </si>
  <si>
    <t>Full details here:</t>
  </si>
  <si>
    <t xml:space="preserve">Become extremely familiar with the exam-day process, including any current guidelines Prometric may have related to COVID-19 </t>
  </si>
  <si>
    <t>Use flashcards in the Review tab of TIA Study and/or condensed outlines</t>
  </si>
  <si>
    <t>A2. Assumption Specific Considerations</t>
  </si>
  <si>
    <t>CIA Final Communication of a Promulgation of Prescribed Mortality Improvement Rates, Jul 2017</t>
  </si>
  <si>
    <t>Expected Mortality</t>
  </si>
  <si>
    <t>Selective Lapsation for Renewable Term Insurance Products</t>
  </si>
  <si>
    <t>CIA Educational Note: Selective Lapsation for Renewable Term Insurance Products, Feb 2017</t>
  </si>
  <si>
    <t>Lapse Experience Study for 10-year Term Insurance</t>
  </si>
  <si>
    <t>CIA Report: Lapse Experience Study for 10-year Term Insurance, Jan 2014, pp. 6-32</t>
  </si>
  <si>
    <t>OSFI: Sound Reinsurance Practices and Procedures</t>
  </si>
  <si>
    <t>The Appointed Actuary in Canada</t>
  </si>
  <si>
    <t>Participating and Adjustable Product Management</t>
  </si>
  <si>
    <t>Comparison of IFRS 17 to Current CIA SoP</t>
  </si>
  <si>
    <t>IFRS 17 Risk Adjustment for Non-Financial Risk</t>
  </si>
  <si>
    <t>IFRS 17 Estimates of Future Cash Flows</t>
  </si>
  <si>
    <t>IFRS 17 Discount Rates - Chapter 1 Developing the Discount Curve</t>
  </si>
  <si>
    <t>IFRS 17 Discount Rates - Chapter 2 Reference Curve and AAR</t>
  </si>
  <si>
    <t>IFRS 17 Coverage Units</t>
  </si>
  <si>
    <t>IFRS 17 Market Consistent Valuation of Financial Guarantees</t>
  </si>
  <si>
    <t>IFRS 17 Insurance Contracts Example</t>
  </si>
  <si>
    <t>International Financial Reporting Standards (IFRS) 17 Insurance Contracts Example</t>
  </si>
  <si>
    <t>IAN 100: Application of IFRS 17</t>
  </si>
  <si>
    <t>C. Canadian Insurance Company Taxation</t>
  </si>
  <si>
    <t>C1. Canadian Insurance Taxation (4th edition)</t>
  </si>
  <si>
    <t>Ch. 3 Liability for Income Tax</t>
  </si>
  <si>
    <t>Canadian Insurance Taxation, Swales, et. al., 4th Edition, 2015. Ch. 3-6, 9, 10, 11 &amp; 24</t>
  </si>
  <si>
    <t>Ch. 4 Income for Tax Purposes - General Rules</t>
  </si>
  <si>
    <t>Ch. 5 Investment Income</t>
  </si>
  <si>
    <t>Ch. 6 Reserves</t>
  </si>
  <si>
    <t>Ch. 9 Investment Income Tax</t>
  </si>
  <si>
    <t>Ch. 10 The Taxation of Life Insurance Policies</t>
  </si>
  <si>
    <t>Ch. 11 The Taxation of Annuities</t>
  </si>
  <si>
    <t>Ch. 24 Provincial Premium Tax</t>
  </si>
  <si>
    <t>LFM-650-20: FASB in Focus - ACCOUNTING STANDARDS UPDATE NO. 2018-12: Targeted Improvements to the Accounting for Long-Duration Contracts Issued by Insurance Companies</t>
  </si>
  <si>
    <t>LFM-143-20: Fundamentals of the Principle Based Approach to Statutory Reserves for Life Insurance, Rudolph</t>
  </si>
  <si>
    <t>LFM-144-20: The Modernization of Insurance Company Solvency Regulation in the US (excluding sections 7 &amp; 9)</t>
  </si>
  <si>
    <t>Insurance Contracts, PwC (Accounting Guide for Insurance Contracts)</t>
  </si>
  <si>
    <t>LICAT Ch. 1: Overview and General Requirements</t>
  </si>
  <si>
    <t>LICAT Ch. 2: Available Capital</t>
  </si>
  <si>
    <t>LICAT Ch. 3: Credit Risk - On-Balance Sheet Items</t>
  </si>
  <si>
    <t>LICAT Ch. 4: Credit Risk - Off-Balance Sheet Items</t>
  </si>
  <si>
    <t>LICAT Ch. 5: Market Risk</t>
  </si>
  <si>
    <t>LICAT Ch. 6: Insurance Risk</t>
  </si>
  <si>
    <t>LICAT Ch. 7: Segregated Fund Guarantee Risk</t>
  </si>
  <si>
    <t>LICAT Ch. 8: Operational Risk</t>
  </si>
  <si>
    <t>LICAT Ch. 9: Participating and Adjustable Products</t>
  </si>
  <si>
    <t>LICAT Ch. 10: Credit for Risk Mitigation and Risk Transfer</t>
  </si>
  <si>
    <t>LICAT Ch. 11: Aggregation and Diversification of Risks</t>
  </si>
  <si>
    <t>OSFI Guideline A-4 Internal Capital Targets</t>
  </si>
  <si>
    <t>LFM-636-20: OSFI Guideline A-4 Internal Target Capital Ratio for Insurance Companies, Dec 2017</t>
  </si>
  <si>
    <t>Own Risk and Solvency Assessment</t>
  </si>
  <si>
    <t>LFM-641-19: OSFI: Own Risk and Solvency Assessment (E-19), Dec 2017</t>
  </si>
  <si>
    <t>The Theory of Risk Capital in Financial Firms</t>
  </si>
  <si>
    <t>A Multi-Stakeholder Approach to Capital Adequacy, Conning Research, Actuarial Practice Forum</t>
  </si>
  <si>
    <t>Embedded Value: Practice and Theory, Actuarial Practice Forum, Mar 2009</t>
  </si>
  <si>
    <t>Mergers and Acquisitions</t>
  </si>
  <si>
    <t>LFM-106-07: Chapter 4 of Insurance Industry Mergers &amp; Acquisitions (sections 4.1-4.6)</t>
  </si>
  <si>
    <t>Stockholders' Equity and Operating Leverage</t>
  </si>
  <si>
    <t>LFM-138-16: Prudential Financial Stockholder’s Equity and Operating Leverage, HBR, 2008</t>
  </si>
  <si>
    <t>IFRS 17 CSM Margin - A Life Insurance Perspective</t>
  </si>
  <si>
    <t>IAIS Framework for Systematic Risk</t>
  </si>
  <si>
    <t>LFM-151-22: IAIS—International Capital Standard, ComFrame, Holistic Framework for Systemic Risk in the Insurance Sector, pp. 1-3 &amp; 8-28</t>
  </si>
  <si>
    <t>This tab follows the previous course layout and is intended to help anyone who used the previous LFM course determine which readings were retained, Deleted, or modified.</t>
  </si>
  <si>
    <t>CIA Educational Note: Expected Mortality: Fully Underwritten Canadian Individual Life Insurance Policies, Jul 2002 (only sections 100, 200, and 300)</t>
  </si>
  <si>
    <t>LFM-149-21: Insurance Contracts, PwC (Accounting Guide for Insurance Contracts), 2020, Sections 1.1 (pg. 1.2), 3.5 (pp. 3.20-3.30), 5.1-5.4, 5.6 and Figures IG 2-1 (pp. 2.4-2.6) &amp; IG 2-2 (pp.2.15-2.18)</t>
  </si>
  <si>
    <t>A1. Standards of Practice</t>
  </si>
  <si>
    <t>Section 2500: Financial Condition Testing</t>
  </si>
  <si>
    <t>LFM-658-23: Risk Adjustments For Insurance Contracts Under IFRS 17, Chapter 2 “Principles Underlying Risk adjustments”</t>
  </si>
  <si>
    <t>A3. CIA Valuation and Financial Reporting</t>
  </si>
  <si>
    <t>IFRS 17 Expenses</t>
  </si>
  <si>
    <t>IFRS 17 Fair Value of Insurance Contracts</t>
  </si>
  <si>
    <t>Bridging the GAAP: IFRS 17 and LDTI Differences Explored, Financial Reporter, July 2022</t>
  </si>
  <si>
    <t>D. Capital and Surplus Management</t>
  </si>
  <si>
    <t>D1. Regulatory Capital</t>
  </si>
  <si>
    <t>D2. Economic Capital</t>
  </si>
  <si>
    <t>D3. Study Notes and Published References</t>
  </si>
  <si>
    <t>E. Corporate Financial Management</t>
  </si>
  <si>
    <t>E1. Embedded Value</t>
  </si>
  <si>
    <t>A. Standards of Practice and Valuation Assumptions</t>
  </si>
  <si>
    <t>B. IFRS 17 and Related Topics</t>
  </si>
  <si>
    <t>F. U.S. Accounting Topics</t>
  </si>
  <si>
    <t>F1. Study Notes and Published References</t>
  </si>
  <si>
    <t>Start using these no later than 4/1</t>
  </si>
  <si>
    <t>Please see the Revisions tab for a history of changes in this spreadsheet. We occasionally make updates</t>
  </si>
  <si>
    <t>Principles Underlying Risk Adjustments under IFRS 17</t>
  </si>
  <si>
    <t>LFM-645-23: OSFI Guideline – Life Insurance Capital Adequacy Test (LICAT), July 2022, Ch. 1-11 (excluding Sections 4.2-4.4 &amp; 7.3-7.10) </t>
  </si>
  <si>
    <t>TIA's LFMC Online Seminar: Overview Status</t>
  </si>
  <si>
    <t>Last Updated:</t>
  </si>
  <si>
    <t xml:space="preserve">The primary purpose of this spreadsheet is to give you a "one stop" view of all changes that have occurred in the </t>
  </si>
  <si>
    <t>online seminar since the last time you viewed this spreadsheet.</t>
  </si>
  <si>
    <t>A few things to note:</t>
  </si>
  <si>
    <r>
      <t xml:space="preserve">- Priority for completion is given by the following order: (1) </t>
    </r>
    <r>
      <rPr>
        <b/>
        <sz val="12"/>
        <color theme="5" tint="-0.249977111117893"/>
        <rFont val="Calibri (Body)_x0000_"/>
      </rPr>
      <t>new readings</t>
    </r>
    <r>
      <rPr>
        <sz val="11"/>
        <color theme="1"/>
        <rFont val="Calibri"/>
        <family val="2"/>
        <scheme val="minor"/>
      </rPr>
      <t xml:space="preserve">, (2) </t>
    </r>
    <r>
      <rPr>
        <b/>
        <sz val="12"/>
        <color theme="8"/>
        <rFont val="Calibri (Body)_x0000_"/>
      </rPr>
      <t>modified readings</t>
    </r>
    <r>
      <rPr>
        <sz val="11"/>
        <color theme="1"/>
        <rFont val="Calibri"/>
        <family val="2"/>
        <scheme val="minor"/>
      </rPr>
      <t xml:space="preserve"> and (3) enhancements</t>
    </r>
  </si>
  <si>
    <t>- While we strive our best to follow this target date schedule, we cannot promise anything</t>
  </si>
  <si>
    <t xml:space="preserve">   It is possible that the changes are not significant enough to warrant an update to the online video lesson (as these videos take a</t>
  </si>
  <si>
    <t xml:space="preserve">   lot of time to create and better value could be added by making enhancements to other parts of the online seminar)</t>
  </si>
  <si>
    <t>Lesson name</t>
  </si>
  <si>
    <t>Comments</t>
  </si>
  <si>
    <t>Targeted completion date DSM</t>
  </si>
  <si>
    <t>Targeted completion date video lesson</t>
  </si>
  <si>
    <t>Section A: Standards of Practice and Valuation Assumptions</t>
  </si>
  <si>
    <t>Section B: IFRS 17 and Related Topics</t>
  </si>
  <si>
    <t>Section C: Canadian Insurance Product and Insurance Company Taxation</t>
  </si>
  <si>
    <t>Section D: Capital and Surplus Management</t>
  </si>
  <si>
    <t>Section E: Corporate Financial Management of Insurance Companies</t>
  </si>
  <si>
    <t>Section F: U.S. Accounting Topics</t>
  </si>
  <si>
    <t>Other planned video lesson enhancements</t>
  </si>
  <si>
    <t>The video lessons already exist for these readings, but we are planning to release new versions this sitting to match the format of the more current videos</t>
  </si>
  <si>
    <t>Targeted completion date</t>
  </si>
  <si>
    <t>Flash cards and Condensed Outline</t>
  </si>
  <si>
    <t xml:space="preserve">Targeted completion date </t>
  </si>
  <si>
    <t>Condensed outline (all sections)</t>
  </si>
  <si>
    <t>Flash cards (all sections)</t>
  </si>
  <si>
    <r>
      <t xml:space="preserve">Update to include the </t>
    </r>
    <r>
      <rPr>
        <b/>
        <sz val="12"/>
        <color theme="5" tint="-0.249977111117893"/>
        <rFont val="Calibri (Body)_x0000_"/>
      </rPr>
      <t>NEW</t>
    </r>
    <r>
      <rPr>
        <sz val="12"/>
        <rFont val="Calibri"/>
        <family val="2"/>
        <scheme val="minor"/>
      </rPr>
      <t xml:space="preserve"> and </t>
    </r>
    <r>
      <rPr>
        <b/>
        <sz val="12"/>
        <color theme="8"/>
        <rFont val="Calibri (Body)_x0000_"/>
      </rPr>
      <t>MODIFIED</t>
    </r>
    <r>
      <rPr>
        <sz val="12"/>
        <rFont val="Calibri"/>
        <family val="2"/>
        <scheme val="minor"/>
      </rPr>
      <t xml:space="preserve"> readings</t>
    </r>
  </si>
  <si>
    <t>PDF Flash card errata/updates are posted in the Supplementary Materials section. iPhone/Android flash card app updates happen immediately.</t>
  </si>
  <si>
    <t>Practice Problems</t>
  </si>
  <si>
    <t>SOA Exam  Solutions</t>
  </si>
  <si>
    <t>See the SOA Exams tab of the online seminar for solutions to many past SOA exam problems</t>
  </si>
  <si>
    <t>See the Analysis of Past Exams spreadsheet in the Supplementary Materials section for a list of all relvevant past exam</t>
  </si>
  <si>
    <t>problems dating back to the early 2000s</t>
  </si>
  <si>
    <t>IFRS 17 and LDTI Differences Explored</t>
  </si>
  <si>
    <t>Section 2100/2200: Insurance Contract Valuation &amp; Canadian Considerations</t>
  </si>
  <si>
    <t>Section 2300: International Actuarial Standards of Practice</t>
  </si>
  <si>
    <t>Section 2700: Policyholder Dividend Determination</t>
  </si>
  <si>
    <t>LFM-659-24: Understanding IFRS 17: Solving for New Challenges, Fiera Capital, Oct 2021</t>
  </si>
  <si>
    <t>Understanding IFRS 17: Solving for New Challenges</t>
  </si>
  <si>
    <t>CIA Explanatory Report: IFRS 17 Expenses Jun 2022</t>
  </si>
  <si>
    <t>CIA Educational Note: Comparison of IFRS 17 to Current CIA Standards of Practice, Jun 2022</t>
  </si>
  <si>
    <t>CIA Educational Note: IFRS 17 Risk Adjustment for Non-Financial Risk for Life and Health Insurance Contracts, June 2022</t>
  </si>
  <si>
    <t>CIA Educational Note: IFRS 17 Estimates of Future Cash Flows for Life and Health Insurance Contracts, June 2022</t>
  </si>
  <si>
    <t>CIA Educational Note: IFRS 17 Measurement and Presentation of Canadian Participating Insurance Contracts, June 2022</t>
  </si>
  <si>
    <t>CIA Educational Note: IFRS 17 Discount Rates for Life and Health Insurance Contracts, Jun 2022</t>
  </si>
  <si>
    <t>CIA Educational Note: IFRS 17 Coverage Units for Life and Health Insurance Contracts, Jun 2022</t>
  </si>
  <si>
    <t>CIA Educational Note: IFRS 17 Market Consistent Valuation of Financial Guarantees for Life and Health Insurance Contracts, June 2022</t>
  </si>
  <si>
    <t>CIA Explanatory Report: IFRS 17 Discount Rate Applications, Mar 2023</t>
  </si>
  <si>
    <t>IFRS 17 Discount Rate Applications</t>
  </si>
  <si>
    <t>Regulatory Capital Adequacy for Life Insurance Companies: A Comparison of Four Jurisdictions, SOA Research Institute, Jul 2023</t>
  </si>
  <si>
    <t>Regulatory Capital Adequacy: A Comparison of Four Jurisdictions</t>
  </si>
  <si>
    <t>Economic Capital for Life Insurance Companies, SOA Research Paper, Oct 2016 (only sections 2 &amp; 6)</t>
  </si>
  <si>
    <t>LFM-660-24: Will IFRS 17 replace EV?</t>
  </si>
  <si>
    <t>Will IFRS 17 replace EV?</t>
  </si>
  <si>
    <t>LFM-661-24: OSFI Guideline B-15: Climate Risk Management</t>
  </si>
  <si>
    <t>OSFI Guideline B-15: Climate Risk Management</t>
  </si>
  <si>
    <t>LFM-649-22: International Actuarial Note 100: Application of IFRS 17 (excluding section C: Ch.11 &amp; section D)</t>
  </si>
  <si>
    <t>LFM-657-22: The IFRS 17 Contractual Service Margin: A Life Insurance Perspective (Sections 1-4.8)</t>
  </si>
  <si>
    <t>LFM-634-23: CIA Standards of Practice: Insurance Sections (only Sections 2100, 2200, 2300, 2400, 2500, and 2700), Jan 2023</t>
  </si>
  <si>
    <t>LFM-620-24: OSFI Guideline E15: Appointed Actuary – Legal Requirements, Qualifications and External Review, Aug 2023 &amp; LFM-634-23: CIA Standards of Practice: Insurance Sections (only Sections 2100, 2200, 2300, 2400, 2500, and 2700), Jan 2023</t>
  </si>
  <si>
    <t>LFM-632-23: OSFI B-3 Sound Reinsurance Practices and Procedures</t>
  </si>
  <si>
    <t>CIA Educational Note: IFRS 17 - Fair Value of Insurance Contracts, Jun 2022</t>
  </si>
  <si>
    <t>E2. Study Notes and Published References</t>
  </si>
  <si>
    <t>Rating Agency Perspectives on Insurance Company Capital, SOA Research Institute, Aug 2023 (excluding Appendices)</t>
  </si>
  <si>
    <t>Rating Agency Perspectives on Insurance Company Capital</t>
  </si>
  <si>
    <t>Make sure you are registered for the exam as soon as possible to secure a Prometric seat (deadline is in late March, but it's best to register WELL before that)</t>
  </si>
  <si>
    <t>Watch the video "Congrats on finishing the video lessons! Now what?" at the end of the course</t>
  </si>
  <si>
    <t>In Progress</t>
  </si>
  <si>
    <t>Practice Problems (all sections)</t>
  </si>
  <si>
    <r>
      <rPr>
        <b/>
        <sz val="12"/>
        <color theme="8"/>
        <rFont val="Calibri (Body)_x0000_"/>
      </rPr>
      <t>MODIFIED</t>
    </r>
    <r>
      <rPr>
        <sz val="12"/>
        <rFont val="Calibri"/>
        <family val="2"/>
        <scheme val="minor"/>
      </rPr>
      <t xml:space="preserve"> reading for Spring 2024</t>
    </r>
  </si>
  <si>
    <t>Updating for higher quality content</t>
  </si>
  <si>
    <t>Final Communication of a Promulgation of Prescribed Mortality Improvement Rates</t>
  </si>
  <si>
    <t>Initial Spring 2024 version posted</t>
  </si>
  <si>
    <t>B1. International Actuarial Note 100</t>
  </si>
  <si>
    <t>B2. IFRS 17 Valuation and Financial Reporting</t>
  </si>
  <si>
    <t>LFM-635-24: OSFI Guideline E16: Participating Account Management and Disclosure to Participating Policyholders and Adjustable Policyholders, OSFI, Jan 2023</t>
  </si>
  <si>
    <t>CIA Educational Note: Guidance on Fairness Opinions Required Under the Insurance Companies Act Pursuant to Bill C-57 (2005), Dec 2011</t>
  </si>
  <si>
    <t>Guidance on Fairness Opinions Required Under the ICA</t>
  </si>
  <si>
    <t>IFRS 17 Canadian Participating Insurance Contracts</t>
  </si>
  <si>
    <r>
      <t xml:space="preserve">This tab shows </t>
    </r>
    <r>
      <rPr>
        <b/>
        <u/>
        <sz val="16"/>
        <color rgb="FFFF0000"/>
        <rFont val="Calibri (Body)"/>
      </rPr>
      <t>only</t>
    </r>
    <r>
      <rPr>
        <b/>
        <sz val="16"/>
        <color rgb="FFFF0000"/>
        <rFont val="Calibri"/>
        <family val="2"/>
        <scheme val="minor"/>
      </rPr>
      <t xml:space="preserve"> lessons that were in the LFMC course for the previous syllabus in 2024</t>
    </r>
  </si>
  <si>
    <t xml:space="preserve">The Status column indicates how each item was impacted by the 2024 syllabus changes. If blank, there were no changes. </t>
  </si>
  <si>
    <t>Updated to 2024 version</t>
  </si>
  <si>
    <t>TIA to update lesson</t>
  </si>
  <si>
    <t>Changes for 2025</t>
  </si>
  <si>
    <t>Updated to 2025 version</t>
  </si>
  <si>
    <t>This spreadsheet tracks your study progress for the ILA LFMC Exam (Spring 2025) and was developed by</t>
  </si>
  <si>
    <t>The Schedule and LFMC-2024 tabs also contain information about how syllabus changes affected each lesson.</t>
  </si>
  <si>
    <t>Complete</t>
  </si>
  <si>
    <t>Prescribed Mortality Improvement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</si>
</sst>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1009]mmmm\ d\,\ yyyy;@"/>
  </numFmts>
  <fonts count="4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8"/>
      <color theme="1"/>
      <name val="Calibri"/>
      <family val="2"/>
      <scheme val="minor"/>
    </font>
    <font>
      <b/>
      <sz val="16"/>
      <color theme="0"/>
      <name val="Calibri"/>
      <family val="2"/>
      <scheme val="minor"/>
    </font>
    <font>
      <b/>
      <sz val="11"/>
      <name val="Calibri"/>
      <family val="2"/>
      <scheme val="minor"/>
    </font>
    <font>
      <sz val="11"/>
      <color rgb="FF0000FF"/>
      <name val="Calibri"/>
      <family val="2"/>
      <scheme val="minor"/>
    </font>
    <font>
      <sz val="11"/>
      <color theme="0" tint="-0.249977111117893"/>
      <name val="Calibri"/>
      <family val="2"/>
      <scheme val="minor"/>
    </font>
    <font>
      <u/>
      <sz val="11"/>
      <color theme="10"/>
      <name val="Calibri"/>
      <family val="2"/>
      <scheme val="minor"/>
    </font>
    <font>
      <u/>
      <sz val="11"/>
      <color theme="11"/>
      <name val="Calibri"/>
      <family val="2"/>
      <scheme val="minor"/>
    </font>
    <font>
      <sz val="10"/>
      <name val="Arial"/>
      <family val="2"/>
    </font>
    <font>
      <b/>
      <sz val="10"/>
      <name val="Arial"/>
      <family val="2"/>
    </font>
    <font>
      <i/>
      <sz val="10"/>
      <name val="Arial"/>
      <family val="2"/>
    </font>
    <font>
      <b/>
      <u/>
      <sz val="11"/>
      <color theme="0"/>
      <name val="Calibri"/>
      <family val="2"/>
      <scheme val="minor"/>
    </font>
    <font>
      <b/>
      <sz val="10"/>
      <color rgb="FFFF0000"/>
      <name val="Arial"/>
      <family val="2"/>
    </font>
    <font>
      <sz val="11"/>
      <color rgb="FFFF0000"/>
      <name val="Calibri"/>
      <family val="2"/>
      <scheme val="minor"/>
    </font>
    <font>
      <sz val="8"/>
      <name val="Calibri"/>
      <family val="2"/>
      <scheme val="minor"/>
    </font>
    <font>
      <b/>
      <sz val="11"/>
      <color rgb="FFFF0000"/>
      <name val="Calibri"/>
      <family val="2"/>
      <scheme val="minor"/>
    </font>
    <font>
      <sz val="11"/>
      <name val="Calibri"/>
      <family val="2"/>
      <scheme val="minor"/>
    </font>
    <font>
      <b/>
      <sz val="16"/>
      <color rgb="FFFF0000"/>
      <name val="Calibri"/>
      <family val="2"/>
      <scheme val="minor"/>
    </font>
    <font>
      <i/>
      <sz val="11"/>
      <color theme="1"/>
      <name val="Calibri"/>
      <family val="2"/>
      <scheme val="minor"/>
    </font>
    <font>
      <b/>
      <u/>
      <sz val="16"/>
      <color rgb="FFFF0000"/>
      <name val="Calibri (Body)"/>
    </font>
    <font>
      <sz val="10"/>
      <color rgb="FF000000"/>
      <name val="Tahoma"/>
      <family val="2"/>
    </font>
    <font>
      <b/>
      <sz val="10"/>
      <color rgb="FF000000"/>
      <name val="Tahoma"/>
      <family val="2"/>
    </font>
    <font>
      <b/>
      <sz val="10"/>
      <color rgb="FF000000"/>
      <name val="Calibri"/>
      <family val="2"/>
    </font>
    <font>
      <sz val="11"/>
      <color rgb="FFC00000"/>
      <name val="Calibri"/>
      <family val="2"/>
      <scheme val="minor"/>
    </font>
    <font>
      <sz val="12"/>
      <color rgb="FFFF0000"/>
      <name val="Calibri"/>
      <family val="2"/>
      <scheme val="minor"/>
    </font>
    <font>
      <b/>
      <sz val="12"/>
      <color theme="1"/>
      <name val="Calibri"/>
      <family val="2"/>
      <scheme val="minor"/>
    </font>
    <font>
      <b/>
      <sz val="16"/>
      <color theme="1"/>
      <name val="Calibri"/>
      <family val="2"/>
      <scheme val="minor"/>
    </font>
    <font>
      <b/>
      <sz val="12"/>
      <color theme="5" tint="-0.249977111117893"/>
      <name val="Calibri (Body)_x0000_"/>
    </font>
    <font>
      <b/>
      <sz val="12"/>
      <color theme="8"/>
      <name val="Calibri (Body)_x0000_"/>
    </font>
    <font>
      <b/>
      <sz val="14"/>
      <color theme="1"/>
      <name val="Calibri"/>
      <family val="2"/>
      <scheme val="minor"/>
    </font>
    <font>
      <i/>
      <sz val="12"/>
      <name val="Calibri (Body)"/>
    </font>
    <font>
      <i/>
      <sz val="12"/>
      <name val="Calibri"/>
      <family val="2"/>
      <scheme val="minor"/>
    </font>
    <font>
      <b/>
      <sz val="12"/>
      <name val="Calibri"/>
      <family val="2"/>
      <scheme val="minor"/>
    </font>
    <font>
      <sz val="12"/>
      <name val="Calibri"/>
      <family val="2"/>
      <scheme val="minor"/>
    </font>
    <font>
      <b/>
      <sz val="12"/>
      <color rgb="FF008000"/>
      <name val="Calibri"/>
      <family val="2"/>
      <scheme val="minor"/>
    </font>
    <font>
      <i/>
      <sz val="12"/>
      <color theme="1"/>
      <name val="Calibri"/>
      <family val="2"/>
      <scheme val="minor"/>
    </font>
    <font>
      <i/>
      <sz val="12"/>
      <color rgb="FFFF0000"/>
      <name val="Calibri"/>
      <family val="2"/>
      <scheme val="minor"/>
    </font>
    <font>
      <b/>
      <sz val="12"/>
      <color theme="5"/>
      <name val="Calibri"/>
      <family val="2"/>
      <scheme val="minor"/>
    </font>
    <font>
      <b/>
      <sz val="12"/>
      <color theme="9"/>
      <name val="Calibri"/>
      <family val="2"/>
      <scheme val="minor"/>
    </font>
  </fonts>
  <fills count="9">
    <fill>
      <patternFill patternType="none"/>
    </fill>
    <fill>
      <patternFill patternType="gray125"/>
    </fill>
    <fill>
      <patternFill patternType="solid">
        <fgColor rgb="FF007A37"/>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bottom style="thin">
        <color auto="1"/>
      </bottom>
      <diagonal/>
    </border>
  </borders>
  <cellStyleXfs count="132">
    <xf numFmtId="0" fontId="0" fillId="0" borderId="0"/>
    <xf numFmtId="43" fontId="4" fillId="0" borderId="0" applyFont="0" applyFill="0" applyBorder="0" applyAlignment="0" applyProtection="0"/>
    <xf numFmtId="9" fontId="4"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3" fillId="0" borderId="0"/>
  </cellStyleXfs>
  <cellXfs count="97">
    <xf numFmtId="0" fontId="0" fillId="0" borderId="0" xfId="0"/>
    <xf numFmtId="0" fontId="0" fillId="0" borderId="0" xfId="0" applyProtection="1">
      <protection locked="0"/>
    </xf>
    <xf numFmtId="9" fontId="7" fillId="3" borderId="1" xfId="2" applyFont="1" applyFill="1" applyBorder="1" applyProtection="1">
      <protection locked="0"/>
    </xf>
    <xf numFmtId="164" fontId="0" fillId="0" borderId="0" xfId="1" applyNumberFormat="1" applyFont="1" applyProtection="1">
      <protection locked="0"/>
    </xf>
    <xf numFmtId="0" fontId="0" fillId="0" borderId="0" xfId="0" applyAlignment="1" applyProtection="1">
      <alignment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14" fontId="0" fillId="0" borderId="5" xfId="0" applyNumberFormat="1" applyBorder="1" applyProtection="1">
      <protection locked="0"/>
    </xf>
    <xf numFmtId="0" fontId="10" fillId="0" borderId="0" xfId="0" applyFont="1" applyAlignment="1" applyProtection="1">
      <alignment horizontal="center"/>
      <protection locked="0"/>
    </xf>
    <xf numFmtId="1" fontId="11" fillId="0" borderId="5" xfId="0" applyNumberFormat="1" applyFont="1" applyBorder="1" applyProtection="1">
      <protection locked="0"/>
    </xf>
    <xf numFmtId="0" fontId="11" fillId="0" borderId="0" xfId="0" applyFont="1" applyProtection="1">
      <protection locked="0"/>
    </xf>
    <xf numFmtId="9" fontId="11" fillId="0" borderId="6" xfId="2" applyFont="1" applyFill="1" applyBorder="1" applyProtection="1">
      <protection locked="0"/>
    </xf>
    <xf numFmtId="0" fontId="6" fillId="0" borderId="0" xfId="0" applyFont="1"/>
    <xf numFmtId="14" fontId="0" fillId="0" borderId="0" xfId="0" applyNumberFormat="1" applyProtection="1">
      <protection locked="0"/>
    </xf>
    <xf numFmtId="14" fontId="10" fillId="0" borderId="0" xfId="0" applyNumberFormat="1" applyFont="1" applyProtection="1">
      <protection locked="0"/>
    </xf>
    <xf numFmtId="0" fontId="15" fillId="0" borderId="0" xfId="13" applyFont="1"/>
    <xf numFmtId="0" fontId="16" fillId="0" borderId="0" xfId="13" applyFont="1" applyAlignment="1">
      <alignment horizontal="left" indent="1"/>
    </xf>
    <xf numFmtId="0" fontId="14" fillId="0" borderId="0" xfId="13"/>
    <xf numFmtId="0" fontId="14" fillId="0" borderId="0" xfId="13" applyAlignment="1">
      <alignment horizontal="left" indent="1"/>
    </xf>
    <xf numFmtId="0" fontId="15" fillId="0" borderId="0" xfId="13" applyFont="1" applyAlignment="1">
      <alignment horizontal="left"/>
    </xf>
    <xf numFmtId="0" fontId="18" fillId="0" borderId="0" xfId="13" applyFont="1"/>
    <xf numFmtId="0" fontId="0" fillId="0" borderId="0" xfId="0" applyAlignment="1" applyProtection="1">
      <alignment horizontal="left" indent="1"/>
      <protection locked="0"/>
    </xf>
    <xf numFmtId="14" fontId="0" fillId="0" borderId="0" xfId="0" applyNumberFormat="1"/>
    <xf numFmtId="14" fontId="21" fillId="0" borderId="0" xfId="0" applyNumberFormat="1" applyFont="1" applyAlignment="1" applyProtection="1">
      <alignment horizontal="right"/>
      <protection locked="0"/>
    </xf>
    <xf numFmtId="14" fontId="6" fillId="0" borderId="0" xfId="0" applyNumberFormat="1" applyFont="1" applyProtection="1">
      <protection locked="0"/>
    </xf>
    <xf numFmtId="0" fontId="0" fillId="0" borderId="0" xfId="0" applyAlignment="1">
      <alignment horizontal="center"/>
    </xf>
    <xf numFmtId="0" fontId="6" fillId="0" borderId="0" xfId="0" applyFont="1" applyAlignment="1">
      <alignment horizontal="center"/>
    </xf>
    <xf numFmtId="4" fontId="16" fillId="0" borderId="0" xfId="13" applyNumberFormat="1" applyFont="1" applyAlignment="1">
      <alignment horizontal="left" indent="2"/>
    </xf>
    <xf numFmtId="0" fontId="12" fillId="0" borderId="0" xfId="130" applyAlignment="1" applyProtection="1">
      <alignment horizontal="left" indent="1"/>
      <protection locked="0"/>
    </xf>
    <xf numFmtId="0" fontId="8" fillId="2" borderId="0" xfId="0" applyFont="1" applyFill="1" applyAlignment="1" applyProtection="1">
      <alignment horizontal="center" vertical="center" wrapText="1"/>
      <protection locked="0"/>
    </xf>
    <xf numFmtId="0" fontId="23" fillId="0" borderId="0" xfId="0" applyFont="1" applyProtection="1">
      <protection locked="0"/>
    </xf>
    <xf numFmtId="0" fontId="21" fillId="0" borderId="0" xfId="0" applyFont="1" applyAlignment="1" applyProtection="1">
      <alignment horizontal="left"/>
      <protection locked="0"/>
    </xf>
    <xf numFmtId="0" fontId="21" fillId="0" borderId="0" xfId="0" applyFont="1" applyProtection="1">
      <protection locked="0"/>
    </xf>
    <xf numFmtId="14" fontId="19" fillId="0" borderId="0" xfId="0" applyNumberFormat="1" applyFont="1" applyProtection="1">
      <protection locked="0"/>
    </xf>
    <xf numFmtId="0" fontId="6" fillId="0" borderId="0" xfId="0" applyFont="1" applyProtection="1">
      <protection locked="0"/>
    </xf>
    <xf numFmtId="0" fontId="0" fillId="5" borderId="0" xfId="0" applyFill="1"/>
    <xf numFmtId="0" fontId="6" fillId="5" borderId="0" xfId="0" applyFont="1" applyFill="1"/>
    <xf numFmtId="0" fontId="22" fillId="5" borderId="0" xfId="0" applyFont="1" applyFill="1"/>
    <xf numFmtId="4" fontId="16" fillId="0" borderId="0" xfId="13" applyNumberFormat="1" applyFont="1" applyAlignment="1">
      <alignment horizontal="left" indent="1"/>
    </xf>
    <xf numFmtId="4" fontId="15" fillId="0" borderId="0" xfId="13" applyNumberFormat="1" applyFont="1"/>
    <xf numFmtId="0" fontId="0" fillId="6" borderId="0" xfId="0" applyFill="1" applyProtection="1">
      <protection locked="0"/>
    </xf>
    <xf numFmtId="14" fontId="6" fillId="6" borderId="0" xfId="0" applyNumberFormat="1" applyFont="1" applyFill="1" applyProtection="1">
      <protection locked="0"/>
    </xf>
    <xf numFmtId="14" fontId="0" fillId="6" borderId="0" xfId="0" applyNumberFormat="1" applyFill="1" applyProtection="1">
      <protection locked="0"/>
    </xf>
    <xf numFmtId="0" fontId="12" fillId="6" borderId="0" xfId="130" applyFill="1" applyAlignment="1" applyProtection="1">
      <alignment horizontal="left" indent="1"/>
      <protection locked="0"/>
    </xf>
    <xf numFmtId="14" fontId="24" fillId="0" borderId="0" xfId="0" applyNumberFormat="1" applyFont="1" applyProtection="1">
      <protection locked="0"/>
    </xf>
    <xf numFmtId="0" fontId="12" fillId="0" borderId="0" xfId="130" applyFill="1" applyAlignment="1" applyProtection="1">
      <alignment horizontal="left" indent="1"/>
      <protection locked="0"/>
    </xf>
    <xf numFmtId="0" fontId="6" fillId="0" borderId="0" xfId="0" applyFont="1" applyAlignment="1" applyProtection="1">
      <alignment horizontal="right"/>
      <protection locked="0"/>
    </xf>
    <xf numFmtId="0" fontId="5" fillId="2" borderId="2"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29" fillId="0" borderId="0" xfId="0" applyFont="1" applyProtection="1">
      <protection locked="0"/>
    </xf>
    <xf numFmtId="0" fontId="32" fillId="0" borderId="0" xfId="131" applyFont="1"/>
    <xf numFmtId="0" fontId="3" fillId="0" borderId="0" xfId="131"/>
    <xf numFmtId="0" fontId="31" fillId="0" borderId="0" xfId="131" applyFont="1"/>
    <xf numFmtId="165" fontId="31" fillId="0" borderId="0" xfId="131" applyNumberFormat="1" applyFont="1" applyAlignment="1">
      <alignment horizontal="left"/>
    </xf>
    <xf numFmtId="14" fontId="31" fillId="0" borderId="0" xfId="131" applyNumberFormat="1" applyFont="1" applyAlignment="1">
      <alignment horizontal="left"/>
    </xf>
    <xf numFmtId="0" fontId="31" fillId="0" borderId="0" xfId="131" applyFont="1" applyAlignment="1">
      <alignment horizontal="left"/>
    </xf>
    <xf numFmtId="0" fontId="3" fillId="0" borderId="0" xfId="131" applyAlignment="1">
      <alignment horizontal="center"/>
    </xf>
    <xf numFmtId="0" fontId="3" fillId="0" borderId="0" xfId="131" quotePrefix="1" applyAlignment="1">
      <alignment horizontal="left" indent="1"/>
    </xf>
    <xf numFmtId="0" fontId="3" fillId="0" borderId="0" xfId="131" quotePrefix="1"/>
    <xf numFmtId="0" fontId="35" fillId="0" borderId="0" xfId="131" applyFont="1"/>
    <xf numFmtId="0" fontId="37" fillId="0" borderId="0" xfId="131" applyFont="1" applyAlignment="1">
      <alignment horizontal="left" vertical="top" wrapText="1"/>
    </xf>
    <xf numFmtId="0" fontId="38" fillId="6" borderId="7" xfId="131" applyFont="1" applyFill="1" applyBorder="1" applyAlignment="1">
      <alignment horizontal="center" vertical="center"/>
    </xf>
    <xf numFmtId="0" fontId="38" fillId="6" borderId="7" xfId="131" applyFont="1" applyFill="1" applyBorder="1" applyAlignment="1">
      <alignment horizontal="center" wrapText="1"/>
    </xf>
    <xf numFmtId="0" fontId="38" fillId="6" borderId="7" xfId="131" applyFont="1" applyFill="1" applyBorder="1" applyAlignment="1">
      <alignment horizontal="center" vertical="center" wrapText="1"/>
    </xf>
    <xf numFmtId="0" fontId="3" fillId="0" borderId="0" xfId="131" applyAlignment="1">
      <alignment vertical="center"/>
    </xf>
    <xf numFmtId="0" fontId="39" fillId="0" borderId="0" xfId="131" applyFont="1"/>
    <xf numFmtId="14" fontId="39" fillId="0" borderId="0" xfId="131" applyNumberFormat="1" applyFont="1" applyAlignment="1">
      <alignment horizontal="center" wrapText="1"/>
    </xf>
    <xf numFmtId="0" fontId="39" fillId="0" borderId="0" xfId="131" applyFont="1" applyAlignment="1">
      <alignment wrapText="1"/>
    </xf>
    <xf numFmtId="0" fontId="39" fillId="0" borderId="0" xfId="131" applyFont="1" applyAlignment="1">
      <alignment vertical="center"/>
    </xf>
    <xf numFmtId="0" fontId="39" fillId="0" borderId="0" xfId="131" applyFont="1" applyAlignment="1">
      <alignment horizontal="center" wrapText="1"/>
    </xf>
    <xf numFmtId="0" fontId="35" fillId="0" borderId="0" xfId="131" applyFont="1" applyAlignment="1">
      <alignment horizontal="left"/>
    </xf>
    <xf numFmtId="0" fontId="41" fillId="0" borderId="0" xfId="131" applyFont="1" applyAlignment="1">
      <alignment horizontal="left"/>
    </xf>
    <xf numFmtId="0" fontId="38" fillId="6" borderId="7" xfId="131" applyFont="1" applyFill="1" applyBorder="1"/>
    <xf numFmtId="0" fontId="37" fillId="0" borderId="0" xfId="131" applyFont="1" applyAlignment="1">
      <alignment horizontal="left" wrapText="1"/>
    </xf>
    <xf numFmtId="0" fontId="42" fillId="0" borderId="0" xfId="131" applyFont="1"/>
    <xf numFmtId="0" fontId="30" fillId="0" borderId="0" xfId="131" applyFont="1"/>
    <xf numFmtId="0" fontId="39" fillId="6" borderId="7" xfId="131" applyFont="1" applyFill="1" applyBorder="1"/>
    <xf numFmtId="0" fontId="39" fillId="0" borderId="0" xfId="131" applyFont="1" applyAlignment="1">
      <alignment horizontal="left" indent="1"/>
    </xf>
    <xf numFmtId="14" fontId="10" fillId="8" borderId="0" xfId="0" applyNumberFormat="1" applyFont="1" applyFill="1" applyProtection="1">
      <protection locked="0"/>
    </xf>
    <xf numFmtId="0" fontId="40" fillId="0" borderId="0" xfId="0" applyFont="1" applyAlignment="1">
      <alignment horizontal="center"/>
    </xf>
    <xf numFmtId="0" fontId="10" fillId="0" borderId="8" xfId="0" applyFont="1" applyBorder="1" applyAlignment="1" applyProtection="1">
      <alignment horizontal="center"/>
      <protection locked="0"/>
    </xf>
    <xf numFmtId="0" fontId="0" fillId="0" borderId="8" xfId="0" applyBorder="1" applyProtection="1">
      <protection locked="0"/>
    </xf>
    <xf numFmtId="0" fontId="29" fillId="0" borderId="8" xfId="0" applyFont="1" applyBorder="1" applyProtection="1">
      <protection locked="0"/>
    </xf>
    <xf numFmtId="0" fontId="2" fillId="0" borderId="0" xfId="131" applyFont="1" applyAlignment="1" applyProtection="1">
      <alignment vertical="center"/>
      <protection locked="0"/>
    </xf>
    <xf numFmtId="0" fontId="1" fillId="0" borderId="0" xfId="131" applyFont="1"/>
    <xf numFmtId="0" fontId="43" fillId="0" borderId="0" xfId="0" applyFont="1" applyAlignment="1">
      <alignment horizontal="center"/>
    </xf>
    <xf numFmtId="0" fontId="44" fillId="0" borderId="0" xfId="0" applyFont="1" applyAlignment="1">
      <alignment horizontal="center"/>
    </xf>
    <xf numFmtId="0" fontId="31" fillId="7" borderId="0" xfId="131" applyFont="1" applyFill="1" applyAlignment="1">
      <alignment horizontal="center"/>
    </xf>
    <xf numFmtId="0" fontId="37" fillId="0" borderId="0" xfId="131" applyFont="1" applyAlignment="1">
      <alignment horizontal="left" wrapText="1"/>
    </xf>
    <xf numFmtId="0" fontId="36" fillId="0" borderId="0" xfId="131" applyFont="1" applyAlignment="1">
      <alignment horizontal="left" vertical="top" wrapText="1"/>
    </xf>
    <xf numFmtId="0" fontId="37" fillId="0" borderId="0" xfId="131" applyFont="1" applyAlignment="1">
      <alignment horizontal="left" vertical="top" wrapText="1"/>
    </xf>
    <xf numFmtId="0" fontId="31" fillId="7" borderId="3" xfId="131" applyFont="1" applyFill="1" applyBorder="1" applyAlignment="1">
      <alignment horizontal="center"/>
    </xf>
  </cellXfs>
  <cellStyles count="132">
    <cellStyle name="Comma" xfId="1" builtinId="3"/>
    <cellStyle name="Followed Hyperlink" xfId="71" builtinId="9" hidden="1"/>
    <cellStyle name="Followed Hyperlink" xfId="75" builtinId="9" hidden="1"/>
    <cellStyle name="Followed Hyperlink" xfId="79" builtinId="9" hidden="1"/>
    <cellStyle name="Followed Hyperlink" xfId="83" builtinId="9" hidden="1"/>
    <cellStyle name="Followed Hyperlink" xfId="87" builtinId="9" hidden="1"/>
    <cellStyle name="Followed Hyperlink" xfId="91" builtinId="9" hidden="1"/>
    <cellStyle name="Followed Hyperlink" xfId="95" builtinId="9" hidden="1"/>
    <cellStyle name="Followed Hyperlink" xfId="99" builtinId="9" hidden="1"/>
    <cellStyle name="Followed Hyperlink" xfId="103" builtinId="9" hidden="1"/>
    <cellStyle name="Followed Hyperlink" xfId="107" builtinId="9" hidden="1"/>
    <cellStyle name="Followed Hyperlink" xfId="111" builtinId="9" hidden="1"/>
    <cellStyle name="Followed Hyperlink" xfId="115" builtinId="9" hidden="1"/>
    <cellStyle name="Followed Hyperlink" xfId="119" builtinId="9" hidden="1"/>
    <cellStyle name="Followed Hyperlink" xfId="123" builtinId="9" hidden="1"/>
    <cellStyle name="Followed Hyperlink" xfId="127" builtinId="9" hidden="1"/>
    <cellStyle name="Followed Hyperlink" xfId="129" builtinId="9" hidden="1"/>
    <cellStyle name="Followed Hyperlink" xfId="125" builtinId="9" hidden="1"/>
    <cellStyle name="Followed Hyperlink" xfId="121" builtinId="9" hidden="1"/>
    <cellStyle name="Followed Hyperlink" xfId="117" builtinId="9" hidden="1"/>
    <cellStyle name="Followed Hyperlink" xfId="113" builtinId="9" hidden="1"/>
    <cellStyle name="Followed Hyperlink" xfId="109" builtinId="9" hidden="1"/>
    <cellStyle name="Followed Hyperlink" xfId="105" builtinId="9" hidden="1"/>
    <cellStyle name="Followed Hyperlink" xfId="101" builtinId="9" hidden="1"/>
    <cellStyle name="Followed Hyperlink" xfId="97" builtinId="9" hidden="1"/>
    <cellStyle name="Followed Hyperlink" xfId="93" builtinId="9" hidden="1"/>
    <cellStyle name="Followed Hyperlink" xfId="89" builtinId="9" hidden="1"/>
    <cellStyle name="Followed Hyperlink" xfId="85" builtinId="9" hidden="1"/>
    <cellStyle name="Followed Hyperlink" xfId="81" builtinId="9" hidden="1"/>
    <cellStyle name="Followed Hyperlink" xfId="77" builtinId="9" hidden="1"/>
    <cellStyle name="Followed Hyperlink" xfId="73" builtinId="9" hidden="1"/>
    <cellStyle name="Followed Hyperlink" xfId="69" builtinId="9" hidden="1"/>
    <cellStyle name="Followed Hyperlink" xfId="27" builtinId="9" hidden="1"/>
    <cellStyle name="Followed Hyperlink" xfId="29" builtinId="9" hidden="1"/>
    <cellStyle name="Followed Hyperlink" xfId="31" builtinId="9" hidden="1"/>
    <cellStyle name="Followed Hyperlink" xfId="35" builtinId="9" hidden="1"/>
    <cellStyle name="Followed Hyperlink" xfId="37" builtinId="9" hidden="1"/>
    <cellStyle name="Followed Hyperlink" xfId="39" builtinId="9" hidden="1"/>
    <cellStyle name="Followed Hyperlink" xfId="43" builtinId="9" hidden="1"/>
    <cellStyle name="Followed Hyperlink" xfId="45" builtinId="9" hidden="1"/>
    <cellStyle name="Followed Hyperlink" xfId="47" builtinId="9" hidden="1"/>
    <cellStyle name="Followed Hyperlink" xfId="51" builtinId="9" hidden="1"/>
    <cellStyle name="Followed Hyperlink" xfId="53" builtinId="9" hidden="1"/>
    <cellStyle name="Followed Hyperlink" xfId="55" builtinId="9" hidden="1"/>
    <cellStyle name="Followed Hyperlink" xfId="59" builtinId="9" hidden="1"/>
    <cellStyle name="Followed Hyperlink" xfId="61" builtinId="9" hidden="1"/>
    <cellStyle name="Followed Hyperlink" xfId="63" builtinId="9" hidden="1"/>
    <cellStyle name="Followed Hyperlink" xfId="67" builtinId="9" hidden="1"/>
    <cellStyle name="Followed Hyperlink" xfId="65" builtinId="9" hidden="1"/>
    <cellStyle name="Followed Hyperlink" xfId="57" builtinId="9" hidden="1"/>
    <cellStyle name="Followed Hyperlink" xfId="49" builtinId="9" hidden="1"/>
    <cellStyle name="Followed Hyperlink" xfId="41" builtinId="9" hidden="1"/>
    <cellStyle name="Followed Hyperlink" xfId="33" builtinId="9" hidden="1"/>
    <cellStyle name="Followed Hyperlink" xfId="25" builtinId="9" hidden="1"/>
    <cellStyle name="Followed Hyperlink" xfId="12" builtinId="9" hidden="1"/>
    <cellStyle name="Followed Hyperlink" xfId="15" builtinId="9" hidden="1"/>
    <cellStyle name="Followed Hyperlink" xfId="19" builtinId="9" hidden="1"/>
    <cellStyle name="Followed Hyperlink" xfId="21" builtinId="9" hidden="1"/>
    <cellStyle name="Followed Hyperlink" xfId="23" builtinId="9" hidden="1"/>
    <cellStyle name="Followed Hyperlink" xfId="17" builtinId="9" hidden="1"/>
    <cellStyle name="Followed Hyperlink" xfId="8" builtinId="9" hidden="1"/>
    <cellStyle name="Followed Hyperlink" xfId="10" builtinId="9" hidden="1"/>
    <cellStyle name="Followed Hyperlink" xfId="6" builtinId="9" hidden="1"/>
    <cellStyle name="Followed Hyperlink" xfId="4" builtinId="9" hidden="1"/>
    <cellStyle name="Hyperlink" xfId="72" builtinId="8" hidden="1"/>
    <cellStyle name="Hyperlink" xfId="74" builtinId="8" hidden="1"/>
    <cellStyle name="Hyperlink" xfId="76" builtinId="8" hidden="1"/>
    <cellStyle name="Hyperlink" xfId="80" builtinId="8" hidden="1"/>
    <cellStyle name="Hyperlink" xfId="82" builtinId="8" hidden="1"/>
    <cellStyle name="Hyperlink" xfId="84" builtinId="8" hidden="1"/>
    <cellStyle name="Hyperlink" xfId="88" builtinId="8" hidden="1"/>
    <cellStyle name="Hyperlink" xfId="90" builtinId="8" hidden="1"/>
    <cellStyle name="Hyperlink" xfId="92" builtinId="8" hidden="1"/>
    <cellStyle name="Hyperlink" xfId="96" builtinId="8" hidden="1"/>
    <cellStyle name="Hyperlink" xfId="98" builtinId="8" hidden="1"/>
    <cellStyle name="Hyperlink" xfId="100" builtinId="8" hidden="1"/>
    <cellStyle name="Hyperlink" xfId="104" builtinId="8" hidden="1"/>
    <cellStyle name="Hyperlink" xfId="106" builtinId="8" hidden="1"/>
    <cellStyle name="Hyperlink" xfId="108" builtinId="8" hidden="1"/>
    <cellStyle name="Hyperlink" xfId="112" builtinId="8" hidden="1"/>
    <cellStyle name="Hyperlink" xfId="114" builtinId="8" hidden="1"/>
    <cellStyle name="Hyperlink" xfId="116" builtinId="8" hidden="1"/>
    <cellStyle name="Hyperlink" xfId="120" builtinId="8" hidden="1"/>
    <cellStyle name="Hyperlink" xfId="122" builtinId="8" hidden="1"/>
    <cellStyle name="Hyperlink" xfId="124" builtinId="8" hidden="1"/>
    <cellStyle name="Hyperlink" xfId="128" builtinId="8" hidden="1"/>
    <cellStyle name="Hyperlink" xfId="126" builtinId="8" hidden="1"/>
    <cellStyle name="Hyperlink" xfId="118" builtinId="8" hidden="1"/>
    <cellStyle name="Hyperlink" xfId="110" builtinId="8" hidden="1"/>
    <cellStyle name="Hyperlink" xfId="102" builtinId="8" hidden="1"/>
    <cellStyle name="Hyperlink" xfId="94" builtinId="8" hidden="1"/>
    <cellStyle name="Hyperlink" xfId="86" builtinId="8" hidden="1"/>
    <cellStyle name="Hyperlink" xfId="78" builtinId="8" hidden="1"/>
    <cellStyle name="Hyperlink" xfId="70" builtinId="8" hidden="1"/>
    <cellStyle name="Hyperlink" xfId="32" builtinId="8" hidden="1"/>
    <cellStyle name="Hyperlink" xfId="34" builtinId="8" hidden="1"/>
    <cellStyle name="Hyperlink" xfId="36"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54" builtinId="8" hidden="1"/>
    <cellStyle name="Hyperlink" xfId="38" builtinId="8" hidden="1"/>
    <cellStyle name="Hyperlink" xfId="16" builtinId="8" hidden="1"/>
    <cellStyle name="Hyperlink" xfId="18" builtinId="8" hidden="1"/>
    <cellStyle name="Hyperlink" xfId="20" builtinId="8" hidden="1"/>
    <cellStyle name="Hyperlink" xfId="24" builtinId="8" hidden="1"/>
    <cellStyle name="Hyperlink" xfId="26" builtinId="8" hidden="1"/>
    <cellStyle name="Hyperlink" xfId="28" builtinId="8" hidden="1"/>
    <cellStyle name="Hyperlink" xfId="30" builtinId="8" hidden="1"/>
    <cellStyle name="Hyperlink" xfId="22" builtinId="8" hidden="1"/>
    <cellStyle name="Hyperlink" xfId="9" builtinId="8" hidden="1"/>
    <cellStyle name="Hyperlink" xfId="11" builtinId="8" hidden="1"/>
    <cellStyle name="Hyperlink" xfId="14" builtinId="8" hidden="1"/>
    <cellStyle name="Hyperlink" xfId="5" builtinId="8" hidden="1"/>
    <cellStyle name="Hyperlink" xfId="7" builtinId="8" hidden="1"/>
    <cellStyle name="Hyperlink" xfId="3" builtinId="8" hidden="1"/>
    <cellStyle name="Hyperlink" xfId="130" builtinId="8"/>
    <cellStyle name="Normal" xfId="0" builtinId="0"/>
    <cellStyle name="Normal 2" xfId="13" xr:uid="{00000000-0005-0000-0000-000081000000}"/>
    <cellStyle name="Normal 3" xfId="131" xr:uid="{D69E8301-0E29-8149-A91F-70EC138AE447}"/>
    <cellStyle name="Percent" xfId="2" builtinId="5"/>
  </cellStyles>
  <dxfs count="0"/>
  <tableStyles count="0" defaultTableStyle="TableStyleMedium2" defaultPivotStyle="PivotStyleLight16"/>
  <colors>
    <mruColors>
      <color rgb="FF0000FF"/>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LFV-U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'Study Schedule'!$K$5</c:f>
              <c:strCache>
                <c:ptCount val="1"/>
                <c:pt idx="0">
                  <c:v>Proj Pace</c:v>
                </c:pt>
              </c:strCache>
            </c:strRef>
          </c:tx>
          <c:spPr>
            <a:ln w="28575" cap="rnd">
              <a:solidFill>
                <a:srgbClr val="006600"/>
              </a:solidFill>
              <a:round/>
            </a:ln>
            <a:effectLst/>
          </c:spPr>
          <c:marker>
            <c:symbol val="none"/>
          </c:marker>
          <c:cat>
            <c:numRef>
              <c:f>'Study Schedule'!$B$6:$B$43</c:f>
              <c:numCache>
                <c:formatCode>m/d/yy</c:formatCode>
                <c:ptCount val="38"/>
              </c:numCache>
            </c:numRef>
          </c:cat>
          <c:val>
            <c:numRef>
              <c:f>'Study Schedule'!$K$6:$K$43</c:f>
              <c:numCache>
                <c:formatCode>0</c:formatCode>
                <c:ptCount val="38"/>
                <c:pt idx="1">
                  <c:v>13</c:v>
                </c:pt>
                <c:pt idx="2">
                  <c:v>27</c:v>
                </c:pt>
                <c:pt idx="3">
                  <c:v>36</c:v>
                </c:pt>
                <c:pt idx="4">
                  <c:v>53</c:v>
                </c:pt>
                <c:pt idx="5">
                  <c:v>64</c:v>
                </c:pt>
                <c:pt idx="6">
                  <c:v>76</c:v>
                </c:pt>
                <c:pt idx="7">
                  <c:v>104</c:v>
                </c:pt>
                <c:pt idx="8">
                  <c:v>131</c:v>
                </c:pt>
                <c:pt idx="9">
                  <c:v>140</c:v>
                </c:pt>
                <c:pt idx="10">
                  <c:v>163</c:v>
                </c:pt>
                <c:pt idx="11">
                  <c:v>189</c:v>
                </c:pt>
                <c:pt idx="12">
                  <c:v>209</c:v>
                </c:pt>
                <c:pt idx="13">
                  <c:v>461</c:v>
                </c:pt>
                <c:pt idx="14">
                  <c:v>529</c:v>
                </c:pt>
                <c:pt idx="15">
                  <c:v>571</c:v>
                </c:pt>
                <c:pt idx="16">
                  <c:v>606</c:v>
                </c:pt>
                <c:pt idx="17">
                  <c:v>634</c:v>
                </c:pt>
                <c:pt idx="18">
                  <c:v>648</c:v>
                </c:pt>
                <c:pt idx="19">
                  <c:v>684</c:v>
                </c:pt>
                <c:pt idx="20">
                  <c:v>704</c:v>
                </c:pt>
                <c:pt idx="21">
                  <c:v>736</c:v>
                </c:pt>
                <c:pt idx="22">
                  <c:v>748</c:v>
                </c:pt>
                <c:pt idx="23">
                  <c:v>775</c:v>
                </c:pt>
                <c:pt idx="24">
                  <c:v>809</c:v>
                </c:pt>
                <c:pt idx="25">
                  <c:v>849</c:v>
                </c:pt>
                <c:pt idx="26">
                  <c:v>888</c:v>
                </c:pt>
                <c:pt idx="27">
                  <c:v>915</c:v>
                </c:pt>
                <c:pt idx="28">
                  <c:v>916</c:v>
                </c:pt>
                <c:pt idx="29">
                  <c:v>924</c:v>
                </c:pt>
                <c:pt idx="30">
                  <c:v>938</c:v>
                </c:pt>
                <c:pt idx="31">
                  <c:v>966</c:v>
                </c:pt>
                <c:pt idx="32">
                  <c:v>984</c:v>
                </c:pt>
                <c:pt idx="33">
                  <c:v>992</c:v>
                </c:pt>
                <c:pt idx="34">
                  <c:v>1022</c:v>
                </c:pt>
                <c:pt idx="35">
                  <c:v>1054</c:v>
                </c:pt>
                <c:pt idx="36">
                  <c:v>1062</c:v>
                </c:pt>
                <c:pt idx="37">
                  <c:v>1071</c:v>
                </c:pt>
              </c:numCache>
            </c:numRef>
          </c:val>
          <c:smooth val="0"/>
          <c:extLst>
            <c:ext xmlns:c16="http://schemas.microsoft.com/office/drawing/2014/chart" uri="{C3380CC4-5D6E-409C-BE32-E72D297353CC}">
              <c16:uniqueId val="{00000000-9509-E747-B08D-1AB520FE418D}"/>
            </c:ext>
          </c:extLst>
        </c:ser>
        <c:ser>
          <c:idx val="2"/>
          <c:order val="1"/>
          <c:tx>
            <c:strRef>
              <c:f>'Study Schedule'!$L$5</c:f>
              <c:strCache>
                <c:ptCount val="1"/>
                <c:pt idx="0">
                  <c:v>Your Pace</c:v>
                </c:pt>
              </c:strCache>
            </c:strRef>
          </c:tx>
          <c:spPr>
            <a:ln w="28575" cap="rnd">
              <a:solidFill>
                <a:srgbClr val="0070C0"/>
              </a:solidFill>
              <a:round/>
            </a:ln>
            <a:effectLst/>
          </c:spPr>
          <c:marker>
            <c:symbol val="none"/>
          </c:marker>
          <c:cat>
            <c:numRef>
              <c:f>'Study Schedule'!$B$6:$B$43</c:f>
              <c:numCache>
                <c:formatCode>m/d/yy</c:formatCode>
                <c:ptCount val="38"/>
              </c:numCache>
            </c:numRef>
          </c:cat>
          <c:val>
            <c:numRef>
              <c:f>'Study Schedule'!$L$6:$L$43</c:f>
              <c:numCache>
                <c:formatCode>General</c:formatCode>
                <c:ptCount val="38"/>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mooth val="0"/>
          <c:extLst>
            <c:ext xmlns:c16="http://schemas.microsoft.com/office/drawing/2014/chart" uri="{C3380CC4-5D6E-409C-BE32-E72D297353CC}">
              <c16:uniqueId val="{00000001-9509-E747-B08D-1AB520FE418D}"/>
            </c:ext>
          </c:extLst>
        </c:ser>
        <c:dLbls>
          <c:showLegendKey val="0"/>
          <c:showVal val="0"/>
          <c:showCatName val="0"/>
          <c:showSerName val="0"/>
          <c:showPercent val="0"/>
          <c:showBubbleSize val="0"/>
        </c:dLbls>
        <c:smooth val="0"/>
        <c:axId val="1200810160"/>
        <c:axId val="1121892768"/>
      </c:lineChart>
      <c:catAx>
        <c:axId val="1200810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1892768"/>
        <c:crosses val="autoZero"/>
        <c:auto val="1"/>
        <c:lblAlgn val="ctr"/>
        <c:lblOffset val="100"/>
        <c:noMultiLvlLbl val="1"/>
      </c:catAx>
      <c:valAx>
        <c:axId val="112189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810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LFMC</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'Study Schedule'!$K$5</c:f>
              <c:strCache>
                <c:ptCount val="1"/>
                <c:pt idx="0">
                  <c:v>Proj Pace</c:v>
                </c:pt>
              </c:strCache>
            </c:strRef>
          </c:tx>
          <c:spPr>
            <a:ln w="28575" cap="rnd">
              <a:solidFill>
                <a:srgbClr val="006600"/>
              </a:solidFill>
              <a:round/>
            </a:ln>
            <a:effectLst/>
          </c:spPr>
          <c:marker>
            <c:symbol val="none"/>
          </c:marker>
          <c:cat>
            <c:numRef>
              <c:f>'Study Schedule'!$B$6:$B$43</c:f>
              <c:numCache>
                <c:formatCode>m/d/yy</c:formatCode>
                <c:ptCount val="38"/>
              </c:numCache>
            </c:numRef>
          </c:cat>
          <c:val>
            <c:numRef>
              <c:f>'Study Schedule'!$K$6:$K$43</c:f>
              <c:numCache>
                <c:formatCode>0</c:formatCode>
                <c:ptCount val="38"/>
                <c:pt idx="1">
                  <c:v>13</c:v>
                </c:pt>
                <c:pt idx="2">
                  <c:v>27</c:v>
                </c:pt>
                <c:pt idx="3">
                  <c:v>36</c:v>
                </c:pt>
                <c:pt idx="4">
                  <c:v>53</c:v>
                </c:pt>
                <c:pt idx="5">
                  <c:v>64</c:v>
                </c:pt>
                <c:pt idx="6">
                  <c:v>76</c:v>
                </c:pt>
                <c:pt idx="7">
                  <c:v>104</c:v>
                </c:pt>
                <c:pt idx="8">
                  <c:v>131</c:v>
                </c:pt>
                <c:pt idx="9">
                  <c:v>140</c:v>
                </c:pt>
                <c:pt idx="10">
                  <c:v>163</c:v>
                </c:pt>
                <c:pt idx="11">
                  <c:v>189</c:v>
                </c:pt>
                <c:pt idx="12">
                  <c:v>209</c:v>
                </c:pt>
                <c:pt idx="13">
                  <c:v>461</c:v>
                </c:pt>
                <c:pt idx="14">
                  <c:v>529</c:v>
                </c:pt>
                <c:pt idx="15">
                  <c:v>571</c:v>
                </c:pt>
                <c:pt idx="16">
                  <c:v>606</c:v>
                </c:pt>
                <c:pt idx="17">
                  <c:v>634</c:v>
                </c:pt>
                <c:pt idx="18">
                  <c:v>648</c:v>
                </c:pt>
                <c:pt idx="19">
                  <c:v>684</c:v>
                </c:pt>
                <c:pt idx="20">
                  <c:v>704</c:v>
                </c:pt>
                <c:pt idx="21">
                  <c:v>736</c:v>
                </c:pt>
                <c:pt idx="22">
                  <c:v>748</c:v>
                </c:pt>
                <c:pt idx="23">
                  <c:v>775</c:v>
                </c:pt>
                <c:pt idx="24">
                  <c:v>809</c:v>
                </c:pt>
                <c:pt idx="25">
                  <c:v>849</c:v>
                </c:pt>
                <c:pt idx="26">
                  <c:v>888</c:v>
                </c:pt>
                <c:pt idx="27">
                  <c:v>915</c:v>
                </c:pt>
                <c:pt idx="28">
                  <c:v>916</c:v>
                </c:pt>
                <c:pt idx="29">
                  <c:v>924</c:v>
                </c:pt>
                <c:pt idx="30">
                  <c:v>938</c:v>
                </c:pt>
                <c:pt idx="31">
                  <c:v>966</c:v>
                </c:pt>
                <c:pt idx="32">
                  <c:v>984</c:v>
                </c:pt>
                <c:pt idx="33">
                  <c:v>992</c:v>
                </c:pt>
                <c:pt idx="34">
                  <c:v>1022</c:v>
                </c:pt>
                <c:pt idx="35">
                  <c:v>1054</c:v>
                </c:pt>
                <c:pt idx="36">
                  <c:v>1062</c:v>
                </c:pt>
                <c:pt idx="37">
                  <c:v>1071</c:v>
                </c:pt>
              </c:numCache>
            </c:numRef>
          </c:val>
          <c:smooth val="0"/>
          <c:extLst>
            <c:ext xmlns:c16="http://schemas.microsoft.com/office/drawing/2014/chart" uri="{C3380CC4-5D6E-409C-BE32-E72D297353CC}">
              <c16:uniqueId val="{00000000-591A-7546-AFAC-2CA8DA3A5B60}"/>
            </c:ext>
          </c:extLst>
        </c:ser>
        <c:ser>
          <c:idx val="2"/>
          <c:order val="1"/>
          <c:tx>
            <c:strRef>
              <c:f>'Study Schedule'!$L$5</c:f>
              <c:strCache>
                <c:ptCount val="1"/>
                <c:pt idx="0">
                  <c:v>Your Pace</c:v>
                </c:pt>
              </c:strCache>
            </c:strRef>
          </c:tx>
          <c:spPr>
            <a:ln w="28575" cap="rnd">
              <a:solidFill>
                <a:srgbClr val="0070C0"/>
              </a:solidFill>
              <a:round/>
            </a:ln>
            <a:effectLst/>
          </c:spPr>
          <c:marker>
            <c:symbol val="none"/>
          </c:marker>
          <c:cat>
            <c:numRef>
              <c:f>'Study Schedule'!$B$6:$B$43</c:f>
              <c:numCache>
                <c:formatCode>m/d/yy</c:formatCode>
                <c:ptCount val="38"/>
              </c:numCache>
            </c:numRef>
          </c:cat>
          <c:val>
            <c:numRef>
              <c:f>'Study Schedule'!$L$6:$L$43</c:f>
              <c:numCache>
                <c:formatCode>General</c:formatCode>
                <c:ptCount val="38"/>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mooth val="0"/>
          <c:extLst>
            <c:ext xmlns:c16="http://schemas.microsoft.com/office/drawing/2014/chart" uri="{C3380CC4-5D6E-409C-BE32-E72D297353CC}">
              <c16:uniqueId val="{00000001-591A-7546-AFAC-2CA8DA3A5B60}"/>
            </c:ext>
          </c:extLst>
        </c:ser>
        <c:dLbls>
          <c:showLegendKey val="0"/>
          <c:showVal val="0"/>
          <c:showCatName val="0"/>
          <c:showSerName val="0"/>
          <c:showPercent val="0"/>
          <c:showBubbleSize val="0"/>
        </c:dLbls>
        <c:smooth val="0"/>
        <c:axId val="1158470080"/>
        <c:axId val="1202953904"/>
      </c:lineChart>
      <c:catAx>
        <c:axId val="1158470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953904"/>
        <c:crosses val="autoZero"/>
        <c:auto val="1"/>
        <c:lblAlgn val="ctr"/>
        <c:lblOffset val="100"/>
        <c:noMultiLvlLbl val="1"/>
      </c:catAx>
      <c:valAx>
        <c:axId val="120295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470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343476</xdr:colOff>
      <xdr:row>3</xdr:row>
      <xdr:rowOff>63500</xdr:rowOff>
    </xdr:to>
    <xdr:pic>
      <xdr:nvPicPr>
        <xdr:cNvPr id="3" name="Picture 2">
          <a:extLst>
            <a:ext uri="{FF2B5EF4-FFF2-40B4-BE49-F238E27FC236}">
              <a16:creationId xmlns:a16="http://schemas.microsoft.com/office/drawing/2014/main" id="{D37E79C7-AFF5-374C-A448-7A9E362E4449}"/>
            </a:ext>
          </a:extLst>
        </xdr:cNvPr>
        <xdr:cNvPicPr>
          <a:picLocks noChangeAspect="1"/>
        </xdr:cNvPicPr>
      </xdr:nvPicPr>
      <xdr:blipFill>
        <a:blip xmlns:r="http://schemas.openxmlformats.org/officeDocument/2006/relationships" r:embed="rId1"/>
        <a:stretch>
          <a:fillRect/>
        </a:stretch>
      </xdr:blipFill>
      <xdr:spPr>
        <a:xfrm>
          <a:off x="0" y="0"/>
          <a:ext cx="3708976"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60878</xdr:colOff>
      <xdr:row>0</xdr:row>
      <xdr:rowOff>38100</xdr:rowOff>
    </xdr:from>
    <xdr:to>
      <xdr:col>4</xdr:col>
      <xdr:colOff>346980</xdr:colOff>
      <xdr:row>3</xdr:row>
      <xdr:rowOff>38194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878" y="38100"/>
          <a:ext cx="3118202" cy="6731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212724</xdr:colOff>
      <xdr:row>0</xdr:row>
      <xdr:rowOff>149230</xdr:rowOff>
    </xdr:from>
    <xdr:to>
      <xdr:col>26</xdr:col>
      <xdr:colOff>619125</xdr:colOff>
      <xdr:row>54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212724</xdr:colOff>
      <xdr:row>0</xdr:row>
      <xdr:rowOff>177452</xdr:rowOff>
    </xdr:from>
    <xdr:to>
      <xdr:col>26</xdr:col>
      <xdr:colOff>619125</xdr:colOff>
      <xdr:row>54</xdr:row>
      <xdr:rowOff>28222</xdr:rowOff>
    </xdr:to>
    <xdr:graphicFrame macro="">
      <xdr:nvGraphicFramePr>
        <xdr:cNvPr id="3" name="Chart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opLeftCell="A3" workbookViewId="0"/>
  </sheetViews>
  <sheetFormatPr baseColWidth="10" defaultColWidth="8.83203125" defaultRowHeight="15"/>
  <sheetData>
    <row r="1" spans="1:11">
      <c r="A1" s="39"/>
      <c r="B1" s="39"/>
      <c r="C1" s="39"/>
      <c r="D1" s="39"/>
      <c r="E1" s="39"/>
      <c r="F1" s="39"/>
      <c r="G1" s="39"/>
      <c r="H1" s="39"/>
      <c r="I1" s="39"/>
      <c r="J1" s="39"/>
      <c r="K1" s="39"/>
    </row>
    <row r="2" spans="1:11">
      <c r="A2" s="39"/>
      <c r="B2" s="39"/>
      <c r="C2" s="39"/>
      <c r="D2" s="39"/>
      <c r="E2" s="39"/>
      <c r="F2" s="39"/>
      <c r="G2" s="39"/>
      <c r="H2" s="39"/>
      <c r="I2" s="39"/>
      <c r="J2" s="39"/>
      <c r="K2" s="39"/>
    </row>
    <row r="3" spans="1:11">
      <c r="A3" s="39"/>
      <c r="B3" s="39"/>
      <c r="C3" s="39"/>
      <c r="D3" s="39"/>
      <c r="E3" s="39"/>
      <c r="F3" s="39"/>
      <c r="G3" s="39"/>
      <c r="H3" s="39"/>
      <c r="I3" s="39"/>
      <c r="J3" s="39"/>
      <c r="K3" s="39"/>
    </row>
    <row r="4" spans="1:11">
      <c r="A4" s="39"/>
      <c r="B4" s="39"/>
      <c r="C4" s="39"/>
      <c r="D4" s="39"/>
      <c r="E4" s="39"/>
      <c r="F4" s="39"/>
      <c r="G4" s="39"/>
      <c r="H4" s="39"/>
      <c r="I4" s="39"/>
      <c r="J4" s="39"/>
      <c r="K4" s="39"/>
    </row>
    <row r="5" spans="1:11">
      <c r="A5" s="39"/>
      <c r="B5" s="39"/>
      <c r="C5" s="39"/>
      <c r="D5" s="39"/>
      <c r="E5" s="39"/>
      <c r="F5" s="39"/>
      <c r="G5" s="39"/>
      <c r="H5" s="39"/>
      <c r="I5" s="39"/>
      <c r="J5" s="39"/>
      <c r="K5" s="39"/>
    </row>
    <row r="6" spans="1:11">
      <c r="A6" s="40" t="s">
        <v>22</v>
      </c>
      <c r="B6" s="39"/>
      <c r="C6" s="39"/>
      <c r="D6" s="39"/>
      <c r="E6" s="39"/>
      <c r="F6" s="39"/>
      <c r="G6" s="39"/>
      <c r="H6" s="39"/>
      <c r="I6" s="39"/>
      <c r="J6" s="39"/>
      <c r="K6" s="39"/>
    </row>
    <row r="7" spans="1:11">
      <c r="A7" s="40"/>
      <c r="B7" s="39"/>
      <c r="C7" s="39"/>
      <c r="D7" s="39"/>
      <c r="E7" s="39"/>
      <c r="F7" s="39"/>
      <c r="G7" s="39"/>
      <c r="H7" s="39"/>
      <c r="I7" s="39"/>
      <c r="J7" s="39"/>
      <c r="K7" s="39"/>
    </row>
    <row r="8" spans="1:11">
      <c r="A8" s="39" t="s">
        <v>236</v>
      </c>
      <c r="B8" s="39"/>
      <c r="C8" s="39"/>
      <c r="D8" s="39"/>
      <c r="E8" s="39"/>
      <c r="F8" s="39"/>
      <c r="G8" s="39"/>
      <c r="H8" s="39"/>
      <c r="I8" s="39"/>
      <c r="J8" s="39"/>
      <c r="K8" s="39"/>
    </row>
    <row r="9" spans="1:11">
      <c r="A9" s="39" t="s">
        <v>49</v>
      </c>
      <c r="B9" s="39"/>
      <c r="C9" s="39"/>
      <c r="D9" s="39"/>
      <c r="E9" s="39"/>
      <c r="F9" s="39"/>
      <c r="G9" s="39"/>
      <c r="H9" s="39"/>
      <c r="I9" s="39"/>
      <c r="J9" s="39"/>
      <c r="K9" s="39"/>
    </row>
    <row r="10" spans="1:11">
      <c r="A10" s="39"/>
      <c r="B10" s="39"/>
      <c r="C10" s="39"/>
      <c r="D10" s="39"/>
      <c r="E10" s="39"/>
      <c r="F10" s="39"/>
      <c r="G10" s="39"/>
      <c r="H10" s="39"/>
      <c r="I10" s="39"/>
      <c r="J10" s="39"/>
      <c r="K10" s="39"/>
    </row>
    <row r="11" spans="1:11">
      <c r="A11" s="39" t="s">
        <v>56</v>
      </c>
      <c r="B11" s="39"/>
      <c r="C11" s="39"/>
      <c r="D11" s="39"/>
      <c r="E11" s="39"/>
      <c r="F11" s="39"/>
      <c r="G11" s="39"/>
      <c r="H11" s="39"/>
      <c r="I11" s="39"/>
      <c r="J11" s="39"/>
      <c r="K11" s="39"/>
    </row>
    <row r="12" spans="1:11">
      <c r="A12" s="39" t="s">
        <v>57</v>
      </c>
      <c r="B12" s="39"/>
      <c r="C12" s="39"/>
      <c r="D12" s="39"/>
      <c r="E12" s="39"/>
      <c r="F12" s="39"/>
      <c r="G12" s="39"/>
      <c r="H12" s="39"/>
      <c r="I12" s="39"/>
      <c r="J12" s="39"/>
      <c r="K12" s="39"/>
    </row>
    <row r="13" spans="1:11">
      <c r="A13" s="39"/>
      <c r="B13" s="39"/>
      <c r="C13" s="39"/>
      <c r="D13" s="39"/>
      <c r="E13" s="39"/>
      <c r="F13" s="39"/>
      <c r="G13" s="39"/>
      <c r="H13" s="39"/>
      <c r="I13" s="39"/>
      <c r="J13" s="39"/>
      <c r="K13" s="39"/>
    </row>
    <row r="14" spans="1:11">
      <c r="A14" s="39" t="s">
        <v>58</v>
      </c>
      <c r="B14" s="39"/>
      <c r="C14" s="39"/>
      <c r="D14" s="39"/>
      <c r="E14" s="39"/>
      <c r="F14" s="39"/>
      <c r="G14" s="39"/>
      <c r="H14" s="39"/>
      <c r="I14" s="39"/>
      <c r="J14" s="39"/>
      <c r="K14" s="39"/>
    </row>
    <row r="15" spans="1:11">
      <c r="A15" s="39" t="s">
        <v>59</v>
      </c>
      <c r="B15" s="39"/>
      <c r="C15" s="39"/>
      <c r="D15" s="39"/>
      <c r="E15" s="39"/>
      <c r="F15" s="39"/>
      <c r="G15" s="39"/>
      <c r="H15" s="39"/>
      <c r="I15" s="39"/>
      <c r="J15" s="39"/>
      <c r="K15" s="39"/>
    </row>
    <row r="16" spans="1:11">
      <c r="A16" s="39" t="s">
        <v>60</v>
      </c>
      <c r="B16" s="39"/>
      <c r="C16" s="39"/>
      <c r="D16" s="39"/>
      <c r="E16" s="39"/>
      <c r="F16" s="39"/>
      <c r="G16" s="39"/>
      <c r="H16" s="39"/>
      <c r="I16" s="39"/>
      <c r="J16" s="39"/>
      <c r="K16" s="39"/>
    </row>
    <row r="17" spans="1:11">
      <c r="A17" s="39"/>
      <c r="B17" s="39"/>
      <c r="C17" s="39"/>
      <c r="D17" s="39"/>
      <c r="E17" s="39"/>
      <c r="F17" s="39"/>
      <c r="G17" s="39"/>
      <c r="H17" s="39"/>
      <c r="I17" s="39"/>
      <c r="J17" s="39"/>
      <c r="K17" s="39"/>
    </row>
    <row r="18" spans="1:11">
      <c r="A18" s="40" t="s">
        <v>23</v>
      </c>
      <c r="B18" s="39"/>
      <c r="C18" s="39"/>
      <c r="D18" s="39"/>
      <c r="E18" s="39"/>
      <c r="F18" s="39"/>
      <c r="G18" s="39"/>
      <c r="H18" s="39"/>
      <c r="I18" s="39"/>
      <c r="J18" s="39"/>
      <c r="K18" s="39"/>
    </row>
    <row r="19" spans="1:11">
      <c r="A19" s="40"/>
      <c r="B19" s="39"/>
      <c r="C19" s="39"/>
      <c r="D19" s="39"/>
      <c r="E19" s="39"/>
      <c r="F19" s="39"/>
      <c r="G19" s="39"/>
      <c r="H19" s="39"/>
      <c r="I19" s="39"/>
      <c r="J19" s="39"/>
      <c r="K19" s="39"/>
    </row>
    <row r="20" spans="1:11">
      <c r="A20" s="39" t="s">
        <v>61</v>
      </c>
      <c r="B20" s="39"/>
      <c r="C20" s="39"/>
      <c r="D20" s="39"/>
      <c r="E20" s="39"/>
      <c r="F20" s="39"/>
      <c r="G20" s="39"/>
      <c r="H20" s="39"/>
      <c r="I20" s="39"/>
      <c r="J20" s="39"/>
      <c r="K20" s="39"/>
    </row>
    <row r="21" spans="1:11">
      <c r="A21" s="39" t="s">
        <v>62</v>
      </c>
      <c r="B21" s="39"/>
      <c r="C21" s="39"/>
      <c r="D21" s="39"/>
      <c r="E21" s="39"/>
      <c r="F21" s="39"/>
      <c r="G21" s="39"/>
      <c r="H21" s="39"/>
      <c r="I21" s="39"/>
      <c r="J21" s="39"/>
      <c r="K21" s="39"/>
    </row>
    <row r="22" spans="1:11">
      <c r="A22" s="39" t="s">
        <v>63</v>
      </c>
      <c r="B22" s="39"/>
      <c r="C22" s="39"/>
      <c r="D22" s="39"/>
      <c r="E22" s="39"/>
      <c r="F22" s="39"/>
      <c r="G22" s="39"/>
      <c r="H22" s="39"/>
      <c r="I22" s="39"/>
      <c r="J22" s="39"/>
      <c r="K22" s="39"/>
    </row>
    <row r="23" spans="1:11">
      <c r="A23" s="39"/>
      <c r="B23" s="39"/>
      <c r="C23" s="39"/>
      <c r="D23" s="39"/>
      <c r="E23" s="39"/>
      <c r="F23" s="39"/>
      <c r="G23" s="39"/>
      <c r="H23" s="39"/>
      <c r="I23" s="39"/>
      <c r="J23" s="39"/>
      <c r="K23" s="39"/>
    </row>
    <row r="24" spans="1:11">
      <c r="A24" s="40" t="s">
        <v>33</v>
      </c>
      <c r="B24" s="39"/>
      <c r="C24" s="39"/>
      <c r="D24" s="39"/>
      <c r="E24" s="39"/>
      <c r="F24" s="39"/>
      <c r="G24" s="39"/>
      <c r="H24" s="39"/>
      <c r="I24" s="39"/>
      <c r="J24" s="39"/>
      <c r="K24" s="39"/>
    </row>
    <row r="25" spans="1:11">
      <c r="A25" s="39"/>
      <c r="B25" s="39"/>
      <c r="C25" s="39"/>
      <c r="D25" s="39"/>
      <c r="E25" s="39"/>
      <c r="F25" s="39"/>
      <c r="G25" s="39"/>
      <c r="H25" s="39"/>
      <c r="I25" s="39"/>
      <c r="J25" s="39"/>
      <c r="K25" s="39"/>
    </row>
    <row r="26" spans="1:11">
      <c r="A26" s="39" t="s">
        <v>148</v>
      </c>
      <c r="B26" s="39"/>
      <c r="C26" s="39"/>
      <c r="D26" s="39"/>
      <c r="E26" s="39"/>
      <c r="F26" s="39"/>
      <c r="G26" s="39"/>
      <c r="H26" s="39"/>
      <c r="I26" s="39"/>
      <c r="J26" s="39"/>
      <c r="K26" s="39"/>
    </row>
    <row r="27" spans="1:11">
      <c r="A27" s="39" t="s">
        <v>40</v>
      </c>
      <c r="B27" s="39"/>
      <c r="C27" s="39"/>
      <c r="D27" s="39"/>
      <c r="E27" s="39"/>
      <c r="F27" s="39"/>
      <c r="G27" s="39"/>
      <c r="H27" s="39"/>
      <c r="I27" s="39"/>
      <c r="J27" s="39"/>
      <c r="K27" s="39"/>
    </row>
    <row r="28" spans="1:11">
      <c r="A28" s="39"/>
      <c r="B28" s="39"/>
      <c r="C28" s="39"/>
      <c r="D28" s="39"/>
      <c r="E28" s="39"/>
      <c r="F28" s="39"/>
      <c r="G28" s="39"/>
      <c r="H28" s="39"/>
      <c r="I28" s="39"/>
      <c r="J28" s="39"/>
      <c r="K28" s="39"/>
    </row>
    <row r="29" spans="1:11">
      <c r="A29" s="40" t="s">
        <v>34</v>
      </c>
      <c r="B29" s="39"/>
      <c r="C29" s="39"/>
      <c r="D29" s="39"/>
      <c r="E29" s="39"/>
      <c r="F29" s="39"/>
      <c r="G29" s="39"/>
      <c r="H29" s="39"/>
      <c r="I29" s="39"/>
      <c r="J29" s="39"/>
      <c r="K29" s="39"/>
    </row>
    <row r="30" spans="1:11">
      <c r="A30" s="40"/>
      <c r="B30" s="39"/>
      <c r="C30" s="39"/>
      <c r="D30" s="39"/>
      <c r="E30" s="39"/>
      <c r="F30" s="39"/>
      <c r="G30" s="39"/>
      <c r="H30" s="39"/>
      <c r="I30" s="39"/>
      <c r="J30" s="39"/>
      <c r="K30" s="39"/>
    </row>
    <row r="31" spans="1:11">
      <c r="A31" s="41" t="s">
        <v>237</v>
      </c>
      <c r="B31" s="39"/>
      <c r="C31" s="39"/>
      <c r="D31" s="39"/>
      <c r="E31" s="39"/>
      <c r="F31" s="39"/>
      <c r="G31" s="39"/>
      <c r="H31" s="39"/>
      <c r="I31" s="39"/>
      <c r="J31" s="39"/>
      <c r="K31" s="39"/>
    </row>
    <row r="32" spans="1:11">
      <c r="A32" s="41" t="s">
        <v>51</v>
      </c>
      <c r="B32" s="39"/>
      <c r="C32" s="39"/>
      <c r="D32" s="39"/>
      <c r="E32" s="39"/>
      <c r="F32" s="39"/>
      <c r="G32" s="39"/>
      <c r="H32" s="39"/>
      <c r="I32" s="39"/>
      <c r="J32" s="39"/>
      <c r="K32" s="39"/>
    </row>
    <row r="33" spans="1:11">
      <c r="A33" s="41" t="s">
        <v>52</v>
      </c>
      <c r="B33" s="39"/>
      <c r="C33" s="39"/>
      <c r="D33" s="39"/>
      <c r="E33" s="39"/>
      <c r="F33" s="39"/>
      <c r="G33" s="39"/>
      <c r="H33" s="39"/>
      <c r="I33" s="39"/>
      <c r="J33" s="39"/>
      <c r="K33" s="39"/>
    </row>
    <row r="34" spans="1:11">
      <c r="A34" s="41" t="s">
        <v>53</v>
      </c>
      <c r="B34" s="39"/>
      <c r="C34" s="39"/>
      <c r="D34" s="39"/>
      <c r="E34" s="39"/>
      <c r="F34" s="39"/>
      <c r="G34" s="39"/>
      <c r="H34" s="39"/>
      <c r="I34" s="39"/>
      <c r="J34" s="39"/>
      <c r="K34" s="39"/>
    </row>
    <row r="35" spans="1:11">
      <c r="A35" s="41" t="s">
        <v>54</v>
      </c>
      <c r="B35" s="39"/>
      <c r="C35" s="39"/>
      <c r="D35" s="39"/>
      <c r="E35" s="39"/>
      <c r="F35" s="39"/>
      <c r="G35" s="39"/>
      <c r="H35" s="39"/>
      <c r="I35" s="39"/>
      <c r="J35" s="39"/>
      <c r="K35" s="39"/>
    </row>
    <row r="36" spans="1:11">
      <c r="A36" s="41" t="s">
        <v>55</v>
      </c>
      <c r="B36" s="39"/>
      <c r="C36" s="39"/>
      <c r="D36" s="39"/>
      <c r="E36" s="39"/>
      <c r="F36" s="39"/>
      <c r="G36" s="39"/>
      <c r="H36" s="39"/>
      <c r="I36" s="39"/>
      <c r="J36" s="39"/>
      <c r="K36" s="39"/>
    </row>
    <row r="37" spans="1:11">
      <c r="A37" s="39"/>
      <c r="B37" s="39"/>
      <c r="C37" s="39"/>
      <c r="D37" s="39"/>
      <c r="E37" s="39"/>
      <c r="F37" s="39"/>
      <c r="G37" s="39"/>
      <c r="H37" s="39"/>
      <c r="I37" s="39"/>
      <c r="J37" s="39"/>
      <c r="K37" s="39"/>
    </row>
    <row r="38" spans="1:11">
      <c r="A38" s="39"/>
      <c r="B38" s="39"/>
      <c r="C38" s="39"/>
      <c r="D38" s="39"/>
      <c r="E38" s="39"/>
      <c r="F38" s="39"/>
      <c r="G38" s="39"/>
      <c r="H38" s="39"/>
      <c r="I38" s="39"/>
      <c r="J38" s="39"/>
      <c r="K38" s="39"/>
    </row>
  </sheetData>
  <pageMargins left="0.7" right="0.7" top="0.75" bottom="0.75" header="0.3" footer="0.3"/>
  <pageSetup scale="7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U104"/>
  <sheetViews>
    <sheetView workbookViewId="0">
      <selection activeCell="E3" sqref="E3"/>
    </sheetView>
  </sheetViews>
  <sheetFormatPr baseColWidth="10" defaultColWidth="8.83203125" defaultRowHeight="15"/>
  <cols>
    <col min="1" max="1" width="3.5" style="1" customWidth="1"/>
    <col min="2" max="3" width="11.5" style="1" customWidth="1"/>
    <col min="4" max="4" width="10.6640625" style="1" customWidth="1"/>
    <col min="5" max="5" width="39.6640625" style="1" customWidth="1"/>
    <col min="6" max="6" width="40.6640625" style="1" customWidth="1"/>
    <col min="7" max="7" width="53.6640625" style="1" bestFit="1" customWidth="1"/>
    <col min="8" max="8" width="17.1640625" style="4" customWidth="1"/>
    <col min="9" max="9" width="12.83203125" style="1" customWidth="1"/>
    <col min="10" max="10" width="69.33203125" style="1" bestFit="1" customWidth="1"/>
    <col min="11" max="11" width="14.5" style="1" customWidth="1"/>
    <col min="12" max="13" width="8.6640625" style="1" bestFit="1" customWidth="1"/>
    <col min="14" max="16384" width="8.83203125" style="1"/>
  </cols>
  <sheetData>
    <row r="1" spans="1:13" ht="23" customHeight="1">
      <c r="H1" s="33" t="s">
        <v>1</v>
      </c>
      <c r="I1" s="2">
        <f>I3/I2</f>
        <v>0</v>
      </c>
    </row>
    <row r="2" spans="1:13">
      <c r="H2" s="1" t="s">
        <v>2</v>
      </c>
      <c r="I2" s="3">
        <f>SUM(I6:I469)</f>
        <v>1686</v>
      </c>
      <c r="J2" s="3"/>
    </row>
    <row r="3" spans="1:13">
      <c r="H3" s="1" t="s">
        <v>3</v>
      </c>
      <c r="I3" s="1">
        <f>SUMIF(D6:D469,"Yes",I6:I469)</f>
        <v>0</v>
      </c>
    </row>
    <row r="4" spans="1:13" ht="7.5" customHeight="1"/>
    <row r="5" spans="1:13" ht="32">
      <c r="A5" s="5"/>
      <c r="B5" s="6" t="s">
        <v>17</v>
      </c>
      <c r="C5" s="7" t="s">
        <v>4</v>
      </c>
      <c r="D5" s="6" t="s">
        <v>5</v>
      </c>
      <c r="E5" s="6" t="s">
        <v>12</v>
      </c>
      <c r="F5" s="6" t="s">
        <v>13</v>
      </c>
      <c r="G5" s="6" t="s">
        <v>11</v>
      </c>
      <c r="H5" s="6" t="s">
        <v>10</v>
      </c>
      <c r="I5" s="6" t="s">
        <v>0</v>
      </c>
      <c r="J5" s="6" t="s">
        <v>234</v>
      </c>
      <c r="K5" s="8" t="s">
        <v>6</v>
      </c>
      <c r="L5" s="9" t="s">
        <v>7</v>
      </c>
      <c r="M5" s="10" t="s">
        <v>8</v>
      </c>
    </row>
    <row r="6" spans="1:13">
      <c r="A6" s="11"/>
      <c r="B6" s="18"/>
      <c r="C6" s="18"/>
      <c r="D6" s="12" t="s">
        <v>9</v>
      </c>
      <c r="E6" s="38" t="s">
        <v>19</v>
      </c>
      <c r="G6" s="38"/>
      <c r="H6" s="1"/>
      <c r="J6" s="54"/>
      <c r="K6" s="13"/>
      <c r="L6" s="14"/>
      <c r="M6" s="15"/>
    </row>
    <row r="7" spans="1:13">
      <c r="A7" s="11"/>
      <c r="B7" s="18"/>
      <c r="C7" s="18"/>
      <c r="D7" s="12" t="s">
        <v>9</v>
      </c>
      <c r="E7" s="1" t="s">
        <v>143</v>
      </c>
      <c r="F7" s="1" t="s">
        <v>130</v>
      </c>
      <c r="G7" s="1" t="s">
        <v>185</v>
      </c>
      <c r="H7" s="1" t="s">
        <v>209</v>
      </c>
      <c r="I7" s="1">
        <v>13</v>
      </c>
      <c r="J7" s="54"/>
      <c r="K7" s="13">
        <f>SUM($I$6:I7)</f>
        <v>13</v>
      </c>
      <c r="L7" s="14">
        <f t="shared" ref="L7:L9" si="0">SUMIFS(PgCnt,CompFlag,"Yes",ActFDate,"&lt;="&amp;B7)</f>
        <v>0</v>
      </c>
      <c r="M7" s="15">
        <f t="shared" ref="M7" si="1">L7/K7</f>
        <v>0</v>
      </c>
    </row>
    <row r="8" spans="1:13">
      <c r="A8" s="11"/>
      <c r="B8" s="18"/>
      <c r="C8" s="18"/>
      <c r="D8" s="12" t="s">
        <v>9</v>
      </c>
      <c r="E8" s="1" t="s">
        <v>143</v>
      </c>
      <c r="F8" s="1" t="s">
        <v>130</v>
      </c>
      <c r="G8" s="1" t="s">
        <v>186</v>
      </c>
      <c r="H8" s="1" t="s">
        <v>209</v>
      </c>
      <c r="I8" s="1">
        <v>14</v>
      </c>
      <c r="J8" s="54"/>
      <c r="K8" s="13">
        <f>SUM($I$6:I8)</f>
        <v>27</v>
      </c>
      <c r="L8" s="14">
        <f t="shared" si="0"/>
        <v>0</v>
      </c>
      <c r="M8" s="15">
        <f t="shared" ref="M8:M9" si="2">L8/K8</f>
        <v>0</v>
      </c>
    </row>
    <row r="9" spans="1:13">
      <c r="A9" s="11"/>
      <c r="B9" s="18"/>
      <c r="C9" s="18"/>
      <c r="D9" s="12" t="s">
        <v>9</v>
      </c>
      <c r="E9" s="1" t="s">
        <v>143</v>
      </c>
      <c r="F9" s="1" t="s">
        <v>130</v>
      </c>
      <c r="G9" s="1" t="s">
        <v>131</v>
      </c>
      <c r="H9" s="1" t="s">
        <v>209</v>
      </c>
      <c r="I9" s="1">
        <v>9</v>
      </c>
      <c r="J9" s="54"/>
      <c r="K9" s="13">
        <f>SUM($I$6:I9)</f>
        <v>36</v>
      </c>
      <c r="L9" s="14">
        <f t="shared" si="0"/>
        <v>0</v>
      </c>
      <c r="M9" s="15">
        <f t="shared" si="2"/>
        <v>0</v>
      </c>
    </row>
    <row r="10" spans="1:13">
      <c r="A10" s="11"/>
      <c r="B10" s="18"/>
      <c r="C10" s="18"/>
      <c r="D10" s="12" t="s">
        <v>9</v>
      </c>
      <c r="E10" s="1" t="s">
        <v>143</v>
      </c>
      <c r="F10" s="1" t="s">
        <v>130</v>
      </c>
      <c r="G10" s="1" t="s">
        <v>187</v>
      </c>
      <c r="H10" s="1" t="s">
        <v>209</v>
      </c>
      <c r="I10" s="1">
        <v>17</v>
      </c>
      <c r="J10" s="54"/>
      <c r="K10" s="13">
        <f>SUM($I$6:I10)</f>
        <v>53</v>
      </c>
      <c r="L10" s="14">
        <f t="shared" ref="L10:L16" si="3">SUMIFS(PgCnt,CompFlag,"Yes",ActFDate,"&lt;="&amp;B10)</f>
        <v>0</v>
      </c>
      <c r="M10" s="15">
        <f t="shared" ref="M10:M16" si="4">L10/K10</f>
        <v>0</v>
      </c>
    </row>
    <row r="11" spans="1:13">
      <c r="A11" s="11"/>
      <c r="B11" s="18"/>
      <c r="C11" s="18"/>
      <c r="D11" s="12" t="s">
        <v>9</v>
      </c>
      <c r="E11" s="1" t="s">
        <v>143</v>
      </c>
      <c r="F11" s="1" t="s">
        <v>67</v>
      </c>
      <c r="G11" s="1" t="s">
        <v>239</v>
      </c>
      <c r="H11" s="1" t="s">
        <v>68</v>
      </c>
      <c r="I11" s="1">
        <v>11</v>
      </c>
      <c r="J11" s="54"/>
      <c r="K11" s="13">
        <f>SUM($I$6:I11)</f>
        <v>64</v>
      </c>
      <c r="L11" s="14">
        <f t="shared" si="3"/>
        <v>0</v>
      </c>
      <c r="M11" s="15">
        <f t="shared" si="4"/>
        <v>0</v>
      </c>
    </row>
    <row r="12" spans="1:13">
      <c r="A12" s="11"/>
      <c r="B12" s="18"/>
      <c r="C12" s="18"/>
      <c r="D12" s="12" t="s">
        <v>9</v>
      </c>
      <c r="E12" s="1" t="s">
        <v>143</v>
      </c>
      <c r="F12" s="1" t="s">
        <v>67</v>
      </c>
      <c r="G12" s="1" t="s">
        <v>69</v>
      </c>
      <c r="H12" s="1" t="s">
        <v>128</v>
      </c>
      <c r="I12" s="1">
        <v>12</v>
      </c>
      <c r="J12" s="54" t="s">
        <v>235</v>
      </c>
      <c r="K12" s="13">
        <f>SUM($I$6:I12)</f>
        <v>76</v>
      </c>
      <c r="L12" s="14">
        <f t="shared" si="3"/>
        <v>0</v>
      </c>
      <c r="M12" s="15">
        <f t="shared" si="4"/>
        <v>0</v>
      </c>
    </row>
    <row r="13" spans="1:13">
      <c r="A13" s="11"/>
      <c r="B13" s="18"/>
      <c r="C13" s="18"/>
      <c r="D13" s="12" t="s">
        <v>9</v>
      </c>
      <c r="E13" s="1" t="s">
        <v>143</v>
      </c>
      <c r="F13" s="1" t="s">
        <v>67</v>
      </c>
      <c r="G13" s="1" t="s">
        <v>70</v>
      </c>
      <c r="H13" s="1" t="s">
        <v>71</v>
      </c>
      <c r="I13" s="1">
        <v>28</v>
      </c>
      <c r="J13" s="54"/>
      <c r="K13" s="13">
        <f>SUM($I$6:I13)</f>
        <v>104</v>
      </c>
      <c r="L13" s="14">
        <f t="shared" si="3"/>
        <v>0</v>
      </c>
      <c r="M13" s="15">
        <f t="shared" si="4"/>
        <v>0</v>
      </c>
    </row>
    <row r="14" spans="1:13">
      <c r="A14" s="11"/>
      <c r="B14" s="18"/>
      <c r="C14" s="18"/>
      <c r="D14" s="12" t="s">
        <v>9</v>
      </c>
      <c r="E14" s="1" t="s">
        <v>143</v>
      </c>
      <c r="F14" s="1" t="s">
        <v>67</v>
      </c>
      <c r="G14" s="1" t="s">
        <v>72</v>
      </c>
      <c r="H14" s="1" t="s">
        <v>73</v>
      </c>
      <c r="I14" s="1">
        <v>27</v>
      </c>
      <c r="J14" s="54"/>
      <c r="K14" s="13">
        <f>SUM($I$6:I14)</f>
        <v>131</v>
      </c>
      <c r="L14" s="14">
        <f t="shared" si="3"/>
        <v>0</v>
      </c>
      <c r="M14" s="15">
        <f t="shared" si="4"/>
        <v>0</v>
      </c>
    </row>
    <row r="15" spans="1:13">
      <c r="A15" s="11"/>
      <c r="B15" s="18"/>
      <c r="C15" s="18"/>
      <c r="D15" s="12" t="s">
        <v>9</v>
      </c>
      <c r="E15" s="1" t="s">
        <v>143</v>
      </c>
      <c r="F15" s="1" t="s">
        <v>133</v>
      </c>
      <c r="G15" s="1" t="s">
        <v>74</v>
      </c>
      <c r="H15" s="1" t="s">
        <v>211</v>
      </c>
      <c r="I15" s="1">
        <v>9</v>
      </c>
      <c r="J15" s="54"/>
      <c r="K15" s="13">
        <f>SUM($I$6:I15)</f>
        <v>140</v>
      </c>
      <c r="L15" s="14">
        <f t="shared" si="3"/>
        <v>0</v>
      </c>
      <c r="M15" s="15">
        <f t="shared" si="4"/>
        <v>0</v>
      </c>
    </row>
    <row r="16" spans="1:13">
      <c r="A16" s="11"/>
      <c r="B16" s="18"/>
      <c r="C16" s="18"/>
      <c r="D16" s="12" t="s">
        <v>9</v>
      </c>
      <c r="E16" s="1" t="s">
        <v>143</v>
      </c>
      <c r="F16" s="1" t="s">
        <v>133</v>
      </c>
      <c r="G16" s="1" t="s">
        <v>75</v>
      </c>
      <c r="H16" s="1" t="s">
        <v>210</v>
      </c>
      <c r="I16" s="1">
        <v>23</v>
      </c>
      <c r="J16" s="54"/>
      <c r="K16" s="13">
        <f>SUM($I$6:I16)</f>
        <v>163</v>
      </c>
      <c r="L16" s="14">
        <f t="shared" si="3"/>
        <v>0</v>
      </c>
      <c r="M16" s="15">
        <f t="shared" si="4"/>
        <v>0</v>
      </c>
    </row>
    <row r="17" spans="1:21">
      <c r="A17" s="11"/>
      <c r="B17" s="18"/>
      <c r="C17" s="18"/>
      <c r="D17" s="12" t="s">
        <v>9</v>
      </c>
      <c r="E17" s="1" t="s">
        <v>143</v>
      </c>
      <c r="F17" s="1" t="s">
        <v>133</v>
      </c>
      <c r="G17" s="1" t="s">
        <v>228</v>
      </c>
      <c r="H17" s="1" t="s">
        <v>227</v>
      </c>
      <c r="I17" s="1">
        <v>26</v>
      </c>
      <c r="J17" s="54"/>
      <c r="K17" s="13">
        <f>SUM($I$6:I17)</f>
        <v>189</v>
      </c>
      <c r="L17" s="14">
        <f t="shared" ref="L17" si="5">SUMIFS(PgCnt,CompFlag,"Yes",ActFDate,"&lt;="&amp;B17)</f>
        <v>0</v>
      </c>
      <c r="M17" s="15">
        <f t="shared" ref="M17" si="6">L17/K17</f>
        <v>0</v>
      </c>
    </row>
    <row r="18" spans="1:21">
      <c r="A18" s="11"/>
      <c r="B18" s="18"/>
      <c r="C18" s="18"/>
      <c r="D18" s="12" t="s">
        <v>9</v>
      </c>
      <c r="E18" s="1" t="s">
        <v>143</v>
      </c>
      <c r="F18" s="1" t="s">
        <v>133</v>
      </c>
      <c r="G18" s="1" t="s">
        <v>76</v>
      </c>
      <c r="H18" s="1" t="s">
        <v>226</v>
      </c>
      <c r="I18" s="1">
        <v>20</v>
      </c>
      <c r="J18" s="54"/>
      <c r="K18" s="13">
        <f>SUM($I$6:I18)</f>
        <v>209</v>
      </c>
      <c r="L18" s="14">
        <f t="shared" ref="L18" si="7">SUMIFS(PgCnt,CompFlag,"Yes",ActFDate,"&lt;="&amp;B18)</f>
        <v>0</v>
      </c>
      <c r="M18" s="15">
        <f t="shared" ref="M18" si="8">L18/K18</f>
        <v>0</v>
      </c>
    </row>
    <row r="19" spans="1:21">
      <c r="A19" s="11"/>
      <c r="B19" s="18"/>
      <c r="C19" s="18"/>
      <c r="D19" s="12" t="s">
        <v>9</v>
      </c>
      <c r="E19" s="1" t="s">
        <v>144</v>
      </c>
      <c r="F19" s="1" t="s">
        <v>224</v>
      </c>
      <c r="G19" s="1" t="s">
        <v>86</v>
      </c>
      <c r="H19" s="1" t="s">
        <v>207</v>
      </c>
      <c r="I19" s="1">
        <v>252</v>
      </c>
      <c r="J19" s="54"/>
      <c r="K19" s="13">
        <f>SUM($I$6:I19)</f>
        <v>461</v>
      </c>
      <c r="L19" s="14">
        <f t="shared" ref="L19:L71" si="9">SUMIFS(PgCnt,CompFlag,"Yes",ActFDate,"&lt;="&amp;B19)</f>
        <v>0</v>
      </c>
      <c r="M19" s="15">
        <f t="shared" ref="M19:M71" si="10">L19/K19</f>
        <v>0</v>
      </c>
    </row>
    <row r="20" spans="1:21">
      <c r="A20" s="11"/>
      <c r="B20" s="18"/>
      <c r="C20" s="18"/>
      <c r="D20" s="12" t="s">
        <v>9</v>
      </c>
      <c r="E20" s="1" t="s">
        <v>144</v>
      </c>
      <c r="F20" s="1" t="s">
        <v>225</v>
      </c>
      <c r="G20" s="1" t="s">
        <v>124</v>
      </c>
      <c r="H20" s="1" t="s">
        <v>208</v>
      </c>
      <c r="I20" s="1">
        <v>68</v>
      </c>
      <c r="J20" s="54"/>
      <c r="K20" s="13">
        <f>SUM($I$6:I20)</f>
        <v>529</v>
      </c>
      <c r="L20" s="14">
        <f t="shared" si="9"/>
        <v>0</v>
      </c>
      <c r="M20" s="15">
        <f t="shared" si="10"/>
        <v>0</v>
      </c>
    </row>
    <row r="21" spans="1:21">
      <c r="A21" s="11"/>
      <c r="B21" s="18"/>
      <c r="C21" s="18"/>
      <c r="D21" s="12" t="s">
        <v>9</v>
      </c>
      <c r="E21" s="1" t="s">
        <v>144</v>
      </c>
      <c r="F21" s="1" t="s">
        <v>225</v>
      </c>
      <c r="G21" s="1" t="s">
        <v>77</v>
      </c>
      <c r="H21" s="1" t="s">
        <v>191</v>
      </c>
      <c r="I21" s="1">
        <v>42</v>
      </c>
      <c r="J21" s="54"/>
      <c r="K21" s="13">
        <f>SUM($I$6:I21)</f>
        <v>571</v>
      </c>
      <c r="L21" s="14">
        <f t="shared" si="9"/>
        <v>0</v>
      </c>
      <c r="M21" s="15">
        <f t="shared" si="10"/>
        <v>0</v>
      </c>
    </row>
    <row r="22" spans="1:21">
      <c r="A22" s="11"/>
      <c r="B22" s="18"/>
      <c r="C22" s="18"/>
      <c r="D22" s="12" t="s">
        <v>9</v>
      </c>
      <c r="E22" s="1" t="s">
        <v>144</v>
      </c>
      <c r="F22" s="1" t="s">
        <v>225</v>
      </c>
      <c r="G22" s="1" t="s">
        <v>78</v>
      </c>
      <c r="H22" s="1" t="s">
        <v>192</v>
      </c>
      <c r="I22" s="1">
        <v>35</v>
      </c>
      <c r="J22" s="54"/>
      <c r="K22" s="13">
        <f>SUM($I$6:I22)</f>
        <v>606</v>
      </c>
      <c r="L22" s="14">
        <f t="shared" si="9"/>
        <v>0</v>
      </c>
      <c r="M22" s="15">
        <f t="shared" si="10"/>
        <v>0</v>
      </c>
    </row>
    <row r="23" spans="1:21">
      <c r="A23" s="11"/>
      <c r="B23" s="18"/>
      <c r="C23" s="18"/>
      <c r="D23" s="12" t="s">
        <v>9</v>
      </c>
      <c r="E23" s="1" t="s">
        <v>144</v>
      </c>
      <c r="F23" s="1" t="s">
        <v>225</v>
      </c>
      <c r="G23" s="1" t="s">
        <v>149</v>
      </c>
      <c r="H23" s="1" t="s">
        <v>132</v>
      </c>
      <c r="I23" s="1">
        <v>28</v>
      </c>
      <c r="J23" s="54"/>
      <c r="K23" s="13">
        <f>SUM($I$6:I23)</f>
        <v>634</v>
      </c>
      <c r="L23" s="14">
        <f t="shared" si="9"/>
        <v>0</v>
      </c>
      <c r="M23" s="15">
        <f t="shared" si="10"/>
        <v>0</v>
      </c>
    </row>
    <row r="24" spans="1:21">
      <c r="A24" s="11"/>
      <c r="B24" s="18"/>
      <c r="C24" s="18"/>
      <c r="D24" s="12" t="s">
        <v>9</v>
      </c>
      <c r="E24" s="1" t="s">
        <v>144</v>
      </c>
      <c r="F24" s="1" t="s">
        <v>225</v>
      </c>
      <c r="G24" s="1" t="s">
        <v>79</v>
      </c>
      <c r="H24" s="1" t="s">
        <v>193</v>
      </c>
      <c r="I24" s="1">
        <v>14</v>
      </c>
      <c r="J24" s="54"/>
      <c r="K24" s="13">
        <f>SUM($I$6:I24)</f>
        <v>648</v>
      </c>
      <c r="L24" s="14">
        <f t="shared" si="9"/>
        <v>0</v>
      </c>
      <c r="M24" s="15">
        <f t="shared" si="10"/>
        <v>0</v>
      </c>
    </row>
    <row r="25" spans="1:21">
      <c r="A25" s="11"/>
      <c r="B25" s="18"/>
      <c r="C25" s="18"/>
      <c r="D25" s="12" t="s">
        <v>9</v>
      </c>
      <c r="E25" s="1" t="s">
        <v>144</v>
      </c>
      <c r="F25" s="1" t="s">
        <v>225</v>
      </c>
      <c r="G25" s="1" t="s">
        <v>80</v>
      </c>
      <c r="H25" s="1" t="s">
        <v>195</v>
      </c>
      <c r="I25" s="1">
        <v>36</v>
      </c>
      <c r="J25" s="54"/>
      <c r="K25" s="13">
        <f>SUM($I$6:I25)</f>
        <v>684</v>
      </c>
      <c r="L25" s="14">
        <f t="shared" si="9"/>
        <v>0</v>
      </c>
      <c r="M25" s="15">
        <f t="shared" si="10"/>
        <v>0</v>
      </c>
    </row>
    <row r="26" spans="1:21">
      <c r="A26" s="11"/>
      <c r="B26" s="18"/>
      <c r="C26" s="18"/>
      <c r="D26" s="12" t="s">
        <v>9</v>
      </c>
      <c r="E26" s="1" t="s">
        <v>144</v>
      </c>
      <c r="F26" s="1" t="s">
        <v>225</v>
      </c>
      <c r="G26" s="1" t="s">
        <v>81</v>
      </c>
      <c r="H26" s="1" t="s">
        <v>195</v>
      </c>
      <c r="I26" s="1">
        <v>20</v>
      </c>
      <c r="J26" s="54"/>
      <c r="K26" s="13">
        <f>SUM($I$6:I26)</f>
        <v>704</v>
      </c>
      <c r="L26" s="14">
        <f t="shared" si="9"/>
        <v>0</v>
      </c>
      <c r="M26" s="15">
        <f t="shared" si="10"/>
        <v>0</v>
      </c>
    </row>
    <row r="27" spans="1:21">
      <c r="A27" s="11"/>
      <c r="B27" s="18"/>
      <c r="C27" s="18"/>
      <c r="D27" s="12" t="s">
        <v>9</v>
      </c>
      <c r="E27" s="1" t="s">
        <v>144</v>
      </c>
      <c r="F27" s="1" t="s">
        <v>225</v>
      </c>
      <c r="G27" s="1" t="s">
        <v>199</v>
      </c>
      <c r="H27" s="1" t="s">
        <v>198</v>
      </c>
      <c r="I27" s="1">
        <v>32</v>
      </c>
      <c r="J27" s="54"/>
      <c r="K27" s="13">
        <f>SUM($I$6:I27)</f>
        <v>736</v>
      </c>
      <c r="L27" s="14">
        <f t="shared" si="9"/>
        <v>0</v>
      </c>
      <c r="M27" s="15">
        <f t="shared" si="10"/>
        <v>0</v>
      </c>
    </row>
    <row r="28" spans="1:21">
      <c r="A28" s="11"/>
      <c r="B28" s="18"/>
      <c r="C28" s="18"/>
      <c r="D28" s="12" t="s">
        <v>9</v>
      </c>
      <c r="E28" s="1" t="s">
        <v>144</v>
      </c>
      <c r="F28" s="1" t="s">
        <v>225</v>
      </c>
      <c r="G28" s="1" t="s">
        <v>189</v>
      </c>
      <c r="H28" s="1" t="s">
        <v>188</v>
      </c>
      <c r="I28" s="1">
        <v>12</v>
      </c>
      <c r="J28" s="54"/>
      <c r="K28" s="13">
        <f>SUM($I$6:I28)</f>
        <v>748</v>
      </c>
      <c r="L28" s="14">
        <f t="shared" si="9"/>
        <v>0</v>
      </c>
      <c r="M28" s="15">
        <f t="shared" si="10"/>
        <v>0</v>
      </c>
    </row>
    <row r="29" spans="1:21">
      <c r="A29" s="11"/>
      <c r="B29" s="18"/>
      <c r="C29" s="18"/>
      <c r="D29" s="12" t="s">
        <v>9</v>
      </c>
      <c r="E29" s="1" t="s">
        <v>144</v>
      </c>
      <c r="F29" s="1" t="s">
        <v>225</v>
      </c>
      <c r="G29" s="1" t="s">
        <v>82</v>
      </c>
      <c r="H29" s="1" t="s">
        <v>196</v>
      </c>
      <c r="I29" s="1">
        <v>27</v>
      </c>
      <c r="J29" s="54"/>
      <c r="K29" s="13">
        <f>SUM($I$6:I29)</f>
        <v>775</v>
      </c>
      <c r="L29" s="14">
        <f t="shared" si="9"/>
        <v>0</v>
      </c>
      <c r="M29" s="15">
        <f t="shared" si="10"/>
        <v>0</v>
      </c>
    </row>
    <row r="30" spans="1:21">
      <c r="A30" s="11"/>
      <c r="B30" s="18"/>
      <c r="C30" s="18"/>
      <c r="D30" s="12" t="s">
        <v>9</v>
      </c>
      <c r="E30" s="1" t="s">
        <v>144</v>
      </c>
      <c r="F30" s="1" t="s">
        <v>225</v>
      </c>
      <c r="G30" s="1" t="s">
        <v>83</v>
      </c>
      <c r="H30" s="1" t="s">
        <v>197</v>
      </c>
      <c r="I30" s="1">
        <v>34</v>
      </c>
      <c r="J30" s="54"/>
      <c r="K30" s="13">
        <f>SUM($I$6:I30)</f>
        <v>809</v>
      </c>
      <c r="L30" s="14">
        <f t="shared" si="9"/>
        <v>0</v>
      </c>
      <c r="M30" s="15">
        <f t="shared" si="10"/>
        <v>0</v>
      </c>
    </row>
    <row r="31" spans="1:21">
      <c r="A31" s="11"/>
      <c r="B31" s="18"/>
      <c r="C31" s="18"/>
      <c r="D31" s="12" t="s">
        <v>9</v>
      </c>
      <c r="E31" s="1" t="s">
        <v>144</v>
      </c>
      <c r="F31" s="1" t="s">
        <v>225</v>
      </c>
      <c r="G31" s="1" t="s">
        <v>135</v>
      </c>
      <c r="H31" s="1" t="s">
        <v>212</v>
      </c>
      <c r="I31" s="1">
        <v>40</v>
      </c>
      <c r="J31" s="54"/>
      <c r="K31" s="13">
        <f>SUM($I$6:I31)</f>
        <v>849</v>
      </c>
      <c r="L31" s="14">
        <f t="shared" si="9"/>
        <v>0</v>
      </c>
      <c r="M31" s="15">
        <f t="shared" si="10"/>
        <v>0</v>
      </c>
      <c r="U31" s="54"/>
    </row>
    <row r="32" spans="1:21">
      <c r="A32" s="11"/>
      <c r="B32" s="18"/>
      <c r="C32" s="18"/>
      <c r="D32" s="12" t="s">
        <v>9</v>
      </c>
      <c r="E32" s="1" t="s">
        <v>144</v>
      </c>
      <c r="F32" s="1" t="s">
        <v>225</v>
      </c>
      <c r="G32" s="1" t="s">
        <v>229</v>
      </c>
      <c r="H32" s="1" t="s">
        <v>194</v>
      </c>
      <c r="I32" s="1">
        <v>39</v>
      </c>
      <c r="J32" s="54"/>
      <c r="K32" s="13">
        <f>SUM($I$6:I32)</f>
        <v>888</v>
      </c>
      <c r="L32" s="14">
        <f t="shared" si="9"/>
        <v>0</v>
      </c>
      <c r="M32" s="15">
        <f t="shared" si="10"/>
        <v>0</v>
      </c>
      <c r="U32" s="54"/>
    </row>
    <row r="33" spans="1:21">
      <c r="A33" s="11"/>
      <c r="B33" s="18"/>
      <c r="C33" s="18"/>
      <c r="D33" s="12" t="s">
        <v>9</v>
      </c>
      <c r="E33" s="1" t="s">
        <v>144</v>
      </c>
      <c r="F33" s="1" t="s">
        <v>225</v>
      </c>
      <c r="G33" s="1" t="s">
        <v>134</v>
      </c>
      <c r="H33" s="1" t="s">
        <v>190</v>
      </c>
      <c r="I33" s="1">
        <v>27</v>
      </c>
      <c r="J33" s="54"/>
      <c r="K33" s="13">
        <f>SUM($I$6:I33)</f>
        <v>915</v>
      </c>
      <c r="L33" s="14">
        <f t="shared" si="9"/>
        <v>0</v>
      </c>
      <c r="M33" s="15">
        <f t="shared" si="10"/>
        <v>0</v>
      </c>
      <c r="U33" s="54"/>
    </row>
    <row r="34" spans="1:21">
      <c r="A34" s="11"/>
      <c r="B34" s="18"/>
      <c r="C34" s="18"/>
      <c r="D34" s="12" t="s">
        <v>9</v>
      </c>
      <c r="E34" s="1" t="s">
        <v>144</v>
      </c>
      <c r="F34" s="1" t="s">
        <v>225</v>
      </c>
      <c r="G34" s="1" t="s">
        <v>84</v>
      </c>
      <c r="H34" s="1" t="s">
        <v>85</v>
      </c>
      <c r="I34" s="1">
        <v>1</v>
      </c>
      <c r="J34" s="54"/>
      <c r="K34" s="13">
        <f>SUM($I$6:I34)</f>
        <v>916</v>
      </c>
      <c r="L34" s="14">
        <f t="shared" si="9"/>
        <v>0</v>
      </c>
      <c r="M34" s="15">
        <f t="shared" si="10"/>
        <v>0</v>
      </c>
      <c r="U34" s="54"/>
    </row>
    <row r="35" spans="1:21">
      <c r="A35" s="11"/>
      <c r="B35" s="18"/>
      <c r="C35" s="18"/>
      <c r="D35" s="12" t="s">
        <v>9</v>
      </c>
      <c r="E35" s="1" t="s">
        <v>87</v>
      </c>
      <c r="F35" s="1" t="s">
        <v>88</v>
      </c>
      <c r="G35" s="1" t="s">
        <v>89</v>
      </c>
      <c r="H35" s="1" t="s">
        <v>90</v>
      </c>
      <c r="I35" s="1">
        <v>8</v>
      </c>
      <c r="J35" s="54"/>
      <c r="K35" s="13">
        <f>SUM($I$6:I35)</f>
        <v>924</v>
      </c>
      <c r="L35" s="14">
        <f t="shared" si="9"/>
        <v>0</v>
      </c>
      <c r="M35" s="15">
        <f t="shared" si="10"/>
        <v>0</v>
      </c>
    </row>
    <row r="36" spans="1:21">
      <c r="A36" s="11"/>
      <c r="B36" s="18"/>
      <c r="C36" s="18"/>
      <c r="D36" s="12" t="s">
        <v>9</v>
      </c>
      <c r="E36" s="1" t="s">
        <v>87</v>
      </c>
      <c r="F36" s="1" t="s">
        <v>88</v>
      </c>
      <c r="G36" s="1" t="s">
        <v>91</v>
      </c>
      <c r="H36" s="1" t="s">
        <v>90</v>
      </c>
      <c r="I36" s="1">
        <v>14</v>
      </c>
      <c r="J36" s="54"/>
      <c r="K36" s="13">
        <f>SUM($I$6:I36)</f>
        <v>938</v>
      </c>
      <c r="L36" s="14">
        <f t="shared" si="9"/>
        <v>0</v>
      </c>
      <c r="M36" s="15">
        <f t="shared" si="10"/>
        <v>0</v>
      </c>
    </row>
    <row r="37" spans="1:21">
      <c r="A37" s="11"/>
      <c r="B37" s="18"/>
      <c r="C37" s="18"/>
      <c r="D37" s="12" t="s">
        <v>9</v>
      </c>
      <c r="E37" s="1" t="s">
        <v>87</v>
      </c>
      <c r="F37" s="1" t="s">
        <v>88</v>
      </c>
      <c r="G37" s="1" t="s">
        <v>92</v>
      </c>
      <c r="H37" s="1" t="s">
        <v>90</v>
      </c>
      <c r="I37" s="1">
        <v>28</v>
      </c>
      <c r="J37" s="54"/>
      <c r="K37" s="13">
        <f>SUM($I$6:I37)</f>
        <v>966</v>
      </c>
      <c r="L37" s="14">
        <f t="shared" si="9"/>
        <v>0</v>
      </c>
      <c r="M37" s="15">
        <f t="shared" si="10"/>
        <v>0</v>
      </c>
    </row>
    <row r="38" spans="1:21">
      <c r="A38" s="11"/>
      <c r="B38" s="18"/>
      <c r="C38" s="18"/>
      <c r="D38" s="12" t="s">
        <v>9</v>
      </c>
      <c r="E38" s="1" t="s">
        <v>87</v>
      </c>
      <c r="F38" s="1" t="s">
        <v>88</v>
      </c>
      <c r="G38" s="1" t="s">
        <v>93</v>
      </c>
      <c r="H38" s="1" t="s">
        <v>90</v>
      </c>
      <c r="I38" s="1">
        <v>18</v>
      </c>
      <c r="J38" s="54"/>
      <c r="K38" s="13">
        <f>SUM($I$6:I38)</f>
        <v>984</v>
      </c>
      <c r="L38" s="14">
        <f t="shared" si="9"/>
        <v>0</v>
      </c>
      <c r="M38" s="15">
        <f t="shared" si="10"/>
        <v>0</v>
      </c>
    </row>
    <row r="39" spans="1:21">
      <c r="A39" s="11"/>
      <c r="B39" s="18"/>
      <c r="C39" s="18"/>
      <c r="D39" s="12" t="s">
        <v>9</v>
      </c>
      <c r="E39" s="1" t="s">
        <v>87</v>
      </c>
      <c r="F39" s="1" t="s">
        <v>88</v>
      </c>
      <c r="G39" s="1" t="s">
        <v>94</v>
      </c>
      <c r="H39" s="1" t="s">
        <v>90</v>
      </c>
      <c r="I39" s="1">
        <v>8</v>
      </c>
      <c r="J39" s="54"/>
      <c r="K39" s="13">
        <f>SUM($I$6:I39)</f>
        <v>992</v>
      </c>
      <c r="L39" s="14">
        <f t="shared" si="9"/>
        <v>0</v>
      </c>
      <c r="M39" s="15">
        <f t="shared" si="10"/>
        <v>0</v>
      </c>
    </row>
    <row r="40" spans="1:21">
      <c r="A40" s="11"/>
      <c r="B40" s="18"/>
      <c r="C40" s="18"/>
      <c r="D40" s="12" t="s">
        <v>9</v>
      </c>
      <c r="E40" s="1" t="s">
        <v>87</v>
      </c>
      <c r="F40" s="1" t="s">
        <v>88</v>
      </c>
      <c r="G40" s="1" t="s">
        <v>95</v>
      </c>
      <c r="H40" s="1" t="s">
        <v>90</v>
      </c>
      <c r="I40" s="1">
        <v>30</v>
      </c>
      <c r="J40" s="54"/>
      <c r="K40" s="13">
        <f>SUM($I$6:I40)</f>
        <v>1022</v>
      </c>
      <c r="L40" s="14">
        <f t="shared" si="9"/>
        <v>0</v>
      </c>
      <c r="M40" s="15">
        <f t="shared" si="10"/>
        <v>0</v>
      </c>
    </row>
    <row r="41" spans="1:21">
      <c r="A41" s="11"/>
      <c r="B41" s="18"/>
      <c r="C41" s="18"/>
      <c r="D41" s="12" t="s">
        <v>9</v>
      </c>
      <c r="E41" s="1" t="s">
        <v>87</v>
      </c>
      <c r="F41" s="1" t="s">
        <v>88</v>
      </c>
      <c r="G41" s="1" t="s">
        <v>96</v>
      </c>
      <c r="H41" s="1" t="s">
        <v>90</v>
      </c>
      <c r="I41" s="1">
        <v>32</v>
      </c>
      <c r="J41" s="54"/>
      <c r="K41" s="13">
        <f>SUM($I$6:I41)</f>
        <v>1054</v>
      </c>
      <c r="L41" s="14">
        <f t="shared" si="9"/>
        <v>0</v>
      </c>
      <c r="M41" s="15">
        <f t="shared" si="10"/>
        <v>0</v>
      </c>
    </row>
    <row r="42" spans="1:21">
      <c r="A42" s="11"/>
      <c r="B42" s="18"/>
      <c r="C42" s="18"/>
      <c r="D42" s="12" t="s">
        <v>9</v>
      </c>
      <c r="E42" s="1" t="s">
        <v>87</v>
      </c>
      <c r="F42" s="1" t="s">
        <v>88</v>
      </c>
      <c r="G42" s="1" t="s">
        <v>97</v>
      </c>
      <c r="H42" s="1" t="s">
        <v>90</v>
      </c>
      <c r="I42" s="1">
        <v>8</v>
      </c>
      <c r="J42" s="54"/>
      <c r="K42" s="13">
        <f>SUM($I$6:I42)</f>
        <v>1062</v>
      </c>
      <c r="L42" s="14">
        <f t="shared" si="9"/>
        <v>0</v>
      </c>
      <c r="M42" s="15">
        <f t="shared" si="10"/>
        <v>0</v>
      </c>
    </row>
    <row r="43" spans="1:21">
      <c r="A43" s="11"/>
      <c r="B43" s="18"/>
      <c r="C43" s="18"/>
      <c r="D43" s="12" t="s">
        <v>9</v>
      </c>
      <c r="E43" s="1" t="s">
        <v>137</v>
      </c>
      <c r="F43" s="1" t="s">
        <v>138</v>
      </c>
      <c r="G43" s="1" t="s">
        <v>102</v>
      </c>
      <c r="H43" s="1" t="s">
        <v>150</v>
      </c>
      <c r="I43" s="1">
        <v>9</v>
      </c>
      <c r="J43" s="54"/>
      <c r="K43" s="13">
        <f>SUM($I$6:I43)</f>
        <v>1071</v>
      </c>
      <c r="L43" s="14">
        <f t="shared" si="9"/>
        <v>0</v>
      </c>
      <c r="M43" s="15">
        <f t="shared" si="10"/>
        <v>0</v>
      </c>
    </row>
    <row r="44" spans="1:21">
      <c r="B44" s="18"/>
      <c r="D44" s="12" t="s">
        <v>9</v>
      </c>
      <c r="E44" s="1" t="s">
        <v>137</v>
      </c>
      <c r="F44" s="1" t="s">
        <v>138</v>
      </c>
      <c r="G44" s="1" t="s">
        <v>103</v>
      </c>
      <c r="H44" s="1" t="s">
        <v>150</v>
      </c>
      <c r="I44" s="1">
        <v>28</v>
      </c>
      <c r="J44" s="54"/>
      <c r="K44" s="13">
        <f>SUM($I$6:I44)</f>
        <v>1099</v>
      </c>
      <c r="L44" s="14">
        <f t="shared" si="9"/>
        <v>0</v>
      </c>
      <c r="M44" s="15">
        <f t="shared" si="10"/>
        <v>0</v>
      </c>
    </row>
    <row r="45" spans="1:21">
      <c r="B45" s="18"/>
      <c r="D45" s="12" t="s">
        <v>9</v>
      </c>
      <c r="E45" s="1" t="s">
        <v>137</v>
      </c>
      <c r="F45" s="1" t="s">
        <v>138</v>
      </c>
      <c r="G45" s="1" t="s">
        <v>104</v>
      </c>
      <c r="H45" s="1" t="s">
        <v>150</v>
      </c>
      <c r="I45" s="1">
        <v>27</v>
      </c>
      <c r="J45" s="54"/>
      <c r="K45" s="13">
        <f>SUM($I$6:I45)</f>
        <v>1126</v>
      </c>
      <c r="L45" s="14">
        <f t="shared" si="9"/>
        <v>0</v>
      </c>
      <c r="M45" s="15">
        <f t="shared" si="10"/>
        <v>0</v>
      </c>
    </row>
    <row r="46" spans="1:21">
      <c r="B46" s="18"/>
      <c r="D46" s="12" t="s">
        <v>9</v>
      </c>
      <c r="E46" s="1" t="s">
        <v>137</v>
      </c>
      <c r="F46" s="1" t="s">
        <v>138</v>
      </c>
      <c r="G46" s="1" t="s">
        <v>105</v>
      </c>
      <c r="H46" s="1" t="s">
        <v>150</v>
      </c>
      <c r="I46" s="1">
        <v>13</v>
      </c>
      <c r="J46" s="54"/>
      <c r="K46" s="13">
        <f>SUM($I$6:I46)</f>
        <v>1139</v>
      </c>
      <c r="L46" s="14">
        <f t="shared" si="9"/>
        <v>0</v>
      </c>
      <c r="M46" s="15">
        <f t="shared" si="10"/>
        <v>0</v>
      </c>
    </row>
    <row r="47" spans="1:21">
      <c r="B47" s="18"/>
      <c r="D47" s="12" t="s">
        <v>9</v>
      </c>
      <c r="E47" s="1" t="s">
        <v>137</v>
      </c>
      <c r="F47" s="1" t="s">
        <v>138</v>
      </c>
      <c r="G47" s="1" t="s">
        <v>106</v>
      </c>
      <c r="H47" s="1" t="s">
        <v>150</v>
      </c>
      <c r="I47" s="1">
        <v>38</v>
      </c>
      <c r="J47" s="54"/>
      <c r="K47" s="13">
        <f>SUM($I$6:I47)</f>
        <v>1177</v>
      </c>
      <c r="L47" s="14">
        <f t="shared" si="9"/>
        <v>0</v>
      </c>
      <c r="M47" s="15">
        <f t="shared" si="10"/>
        <v>0</v>
      </c>
    </row>
    <row r="48" spans="1:21">
      <c r="B48" s="18"/>
      <c r="D48" s="12" t="s">
        <v>9</v>
      </c>
      <c r="E48" s="1" t="s">
        <v>137</v>
      </c>
      <c r="F48" s="1" t="s">
        <v>138</v>
      </c>
      <c r="G48" s="1" t="s">
        <v>107</v>
      </c>
      <c r="H48" s="1" t="s">
        <v>150</v>
      </c>
      <c r="I48" s="1">
        <v>19</v>
      </c>
      <c r="J48" s="54"/>
      <c r="K48" s="13">
        <f>SUM($I$6:I48)</f>
        <v>1196</v>
      </c>
      <c r="L48" s="14">
        <f t="shared" si="9"/>
        <v>0</v>
      </c>
      <c r="M48" s="15">
        <f t="shared" si="10"/>
        <v>0</v>
      </c>
    </row>
    <row r="49" spans="2:13">
      <c r="B49" s="18"/>
      <c r="D49" s="12" t="s">
        <v>9</v>
      </c>
      <c r="E49" s="1" t="s">
        <v>137</v>
      </c>
      <c r="F49" s="1" t="s">
        <v>138</v>
      </c>
      <c r="G49" s="1" t="s">
        <v>108</v>
      </c>
      <c r="H49" s="1" t="s">
        <v>150</v>
      </c>
      <c r="I49" s="1">
        <v>31</v>
      </c>
      <c r="J49" s="54"/>
      <c r="K49" s="13">
        <f>SUM($I$6:I49)</f>
        <v>1227</v>
      </c>
      <c r="L49" s="14">
        <f t="shared" si="9"/>
        <v>0</v>
      </c>
      <c r="M49" s="15">
        <f t="shared" si="10"/>
        <v>0</v>
      </c>
    </row>
    <row r="50" spans="2:13">
      <c r="B50" s="18"/>
      <c r="D50" s="12" t="s">
        <v>9</v>
      </c>
      <c r="E50" s="1" t="s">
        <v>137</v>
      </c>
      <c r="F50" s="1" t="s">
        <v>138</v>
      </c>
      <c r="G50" s="1" t="s">
        <v>109</v>
      </c>
      <c r="H50" s="1" t="s">
        <v>150</v>
      </c>
      <c r="I50" s="1">
        <v>4</v>
      </c>
      <c r="J50" s="54"/>
      <c r="K50" s="13">
        <f>SUM($I$6:I50)</f>
        <v>1231</v>
      </c>
      <c r="L50" s="14">
        <f t="shared" si="9"/>
        <v>0</v>
      </c>
      <c r="M50" s="15">
        <f t="shared" si="10"/>
        <v>0</v>
      </c>
    </row>
    <row r="51" spans="2:13">
      <c r="B51" s="18"/>
      <c r="D51" s="12" t="s">
        <v>9</v>
      </c>
      <c r="E51" s="1" t="s">
        <v>137</v>
      </c>
      <c r="F51" s="1" t="s">
        <v>138</v>
      </c>
      <c r="G51" s="1" t="s">
        <v>110</v>
      </c>
      <c r="H51" s="1" t="s">
        <v>150</v>
      </c>
      <c r="I51" s="1">
        <v>9</v>
      </c>
      <c r="J51" s="54"/>
      <c r="K51" s="13">
        <f>SUM($I$6:I51)</f>
        <v>1240</v>
      </c>
      <c r="L51" s="14">
        <f t="shared" si="9"/>
        <v>0</v>
      </c>
      <c r="M51" s="15">
        <f t="shared" si="10"/>
        <v>0</v>
      </c>
    </row>
    <row r="52" spans="2:13">
      <c r="B52" s="18"/>
      <c r="D52" s="12" t="s">
        <v>9</v>
      </c>
      <c r="E52" s="1" t="s">
        <v>137</v>
      </c>
      <c r="F52" s="1" t="s">
        <v>138</v>
      </c>
      <c r="G52" s="1" t="s">
        <v>111</v>
      </c>
      <c r="H52" s="1" t="s">
        <v>150</v>
      </c>
      <c r="I52" s="1">
        <v>14</v>
      </c>
      <c r="J52" s="54"/>
      <c r="K52" s="13">
        <f>SUM($I$6:I52)</f>
        <v>1254</v>
      </c>
      <c r="L52" s="14">
        <f t="shared" si="9"/>
        <v>0</v>
      </c>
      <c r="M52" s="15">
        <f t="shared" si="10"/>
        <v>0</v>
      </c>
    </row>
    <row r="53" spans="2:13">
      <c r="B53" s="18"/>
      <c r="D53" s="12" t="s">
        <v>9</v>
      </c>
      <c r="E53" s="1" t="s">
        <v>137</v>
      </c>
      <c r="F53" s="1" t="s">
        <v>138</v>
      </c>
      <c r="G53" s="1" t="s">
        <v>112</v>
      </c>
      <c r="H53" s="1" t="s">
        <v>150</v>
      </c>
      <c r="I53" s="1">
        <v>8</v>
      </c>
      <c r="J53" s="54"/>
      <c r="K53" s="13">
        <f>SUM($I$6:I53)</f>
        <v>1262</v>
      </c>
      <c r="L53" s="14">
        <f t="shared" si="9"/>
        <v>0</v>
      </c>
      <c r="M53" s="15">
        <f t="shared" si="10"/>
        <v>0</v>
      </c>
    </row>
    <row r="54" spans="2:13">
      <c r="B54" s="18"/>
      <c r="D54" s="12" t="s">
        <v>9</v>
      </c>
      <c r="E54" s="1" t="s">
        <v>137</v>
      </c>
      <c r="F54" s="1" t="s">
        <v>138</v>
      </c>
      <c r="G54" s="1" t="s">
        <v>113</v>
      </c>
      <c r="H54" s="1" t="s">
        <v>114</v>
      </c>
      <c r="I54" s="1">
        <v>6</v>
      </c>
      <c r="K54" s="13">
        <f>SUM($I$6:I54)</f>
        <v>1268</v>
      </c>
      <c r="L54" s="14">
        <f t="shared" si="9"/>
        <v>0</v>
      </c>
      <c r="M54" s="15">
        <f t="shared" si="10"/>
        <v>0</v>
      </c>
    </row>
    <row r="55" spans="2:13">
      <c r="B55" s="18"/>
      <c r="D55" s="12" t="s">
        <v>9</v>
      </c>
      <c r="E55" s="1" t="s">
        <v>137</v>
      </c>
      <c r="F55" s="1" t="s">
        <v>138</v>
      </c>
      <c r="G55" s="1" t="s">
        <v>115</v>
      </c>
      <c r="H55" s="1" t="s">
        <v>116</v>
      </c>
      <c r="I55" s="1">
        <v>14</v>
      </c>
      <c r="K55" s="13">
        <f>SUM($I$6:I55)</f>
        <v>1282</v>
      </c>
      <c r="L55" s="14">
        <f t="shared" si="9"/>
        <v>0</v>
      </c>
      <c r="M55" s="15">
        <f t="shared" si="10"/>
        <v>0</v>
      </c>
    </row>
    <row r="56" spans="2:13">
      <c r="B56" s="18"/>
      <c r="D56" s="12" t="s">
        <v>9</v>
      </c>
      <c r="E56" s="1" t="s">
        <v>137</v>
      </c>
      <c r="F56" s="1" t="s">
        <v>139</v>
      </c>
      <c r="G56" s="1" t="s">
        <v>50</v>
      </c>
      <c r="H56" s="1" t="s">
        <v>202</v>
      </c>
      <c r="I56" s="1">
        <v>5</v>
      </c>
      <c r="J56" s="54"/>
      <c r="K56" s="13">
        <f>SUM($I$6:I56)</f>
        <v>1287</v>
      </c>
      <c r="L56" s="14">
        <f t="shared" si="9"/>
        <v>0</v>
      </c>
      <c r="M56" s="15">
        <f t="shared" si="10"/>
        <v>0</v>
      </c>
    </row>
    <row r="57" spans="2:13">
      <c r="B57" s="18"/>
      <c r="D57" s="12" t="s">
        <v>9</v>
      </c>
      <c r="E57" s="1" t="s">
        <v>137</v>
      </c>
      <c r="F57" s="1" t="s">
        <v>139</v>
      </c>
      <c r="G57" s="1" t="s">
        <v>125</v>
      </c>
      <c r="H57" s="1" t="s">
        <v>126</v>
      </c>
      <c r="I57" s="1">
        <v>24</v>
      </c>
      <c r="K57" s="13">
        <f>SUM($I$6:I57)</f>
        <v>1311</v>
      </c>
      <c r="L57" s="14">
        <f t="shared" si="9"/>
        <v>0</v>
      </c>
      <c r="M57" s="15">
        <f t="shared" si="10"/>
        <v>0</v>
      </c>
    </row>
    <row r="58" spans="2:13">
      <c r="B58" s="18"/>
      <c r="D58" s="12" t="s">
        <v>9</v>
      </c>
      <c r="E58" s="1" t="s">
        <v>137</v>
      </c>
      <c r="F58" s="1" t="s">
        <v>140</v>
      </c>
      <c r="G58" s="1" t="s">
        <v>117</v>
      </c>
      <c r="H58" s="1" t="s">
        <v>37</v>
      </c>
      <c r="I58" s="1">
        <v>17</v>
      </c>
      <c r="K58" s="13">
        <f>SUM($I$6:I58)</f>
        <v>1328</v>
      </c>
      <c r="L58" s="14">
        <f t="shared" si="9"/>
        <v>0</v>
      </c>
      <c r="M58" s="15">
        <f t="shared" si="10"/>
        <v>0</v>
      </c>
    </row>
    <row r="59" spans="2:13">
      <c r="B59" s="18"/>
      <c r="D59" s="12" t="s">
        <v>9</v>
      </c>
      <c r="E59" s="1" t="s">
        <v>137</v>
      </c>
      <c r="F59" s="1" t="s">
        <v>140</v>
      </c>
      <c r="G59" s="1" t="s">
        <v>35</v>
      </c>
      <c r="H59" s="1" t="s">
        <v>118</v>
      </c>
      <c r="I59" s="1">
        <v>46</v>
      </c>
      <c r="K59" s="13">
        <f>SUM($I$6:I59)</f>
        <v>1374</v>
      </c>
      <c r="L59" s="14">
        <f t="shared" si="9"/>
        <v>0</v>
      </c>
      <c r="M59" s="15">
        <f t="shared" si="10"/>
        <v>0</v>
      </c>
    </row>
    <row r="60" spans="2:13">
      <c r="B60" s="18"/>
      <c r="D60" s="12" t="s">
        <v>9</v>
      </c>
      <c r="E60" s="1" t="s">
        <v>141</v>
      </c>
      <c r="F60" s="1" t="s">
        <v>142</v>
      </c>
      <c r="G60" s="1" t="s">
        <v>36</v>
      </c>
      <c r="H60" s="1" t="s">
        <v>119</v>
      </c>
      <c r="I60" s="1">
        <v>32</v>
      </c>
      <c r="K60" s="13">
        <f>SUM($I$6:I60)</f>
        <v>1406</v>
      </c>
      <c r="L60" s="14">
        <f t="shared" si="9"/>
        <v>0</v>
      </c>
      <c r="M60" s="15">
        <f t="shared" si="10"/>
        <v>0</v>
      </c>
    </row>
    <row r="61" spans="2:13">
      <c r="B61" s="18"/>
      <c r="D61" s="12" t="s">
        <v>9</v>
      </c>
      <c r="E61" s="1" t="s">
        <v>141</v>
      </c>
      <c r="F61" s="1" t="s">
        <v>142</v>
      </c>
      <c r="G61" s="1" t="s">
        <v>204</v>
      </c>
      <c r="H61" s="1" t="s">
        <v>203</v>
      </c>
      <c r="I61" s="1">
        <v>7</v>
      </c>
      <c r="J61" s="54"/>
      <c r="K61" s="13">
        <f>SUM($I$6:I61)</f>
        <v>1413</v>
      </c>
      <c r="L61" s="14">
        <f t="shared" si="9"/>
        <v>0</v>
      </c>
      <c r="M61" s="15">
        <f t="shared" si="10"/>
        <v>0</v>
      </c>
    </row>
    <row r="62" spans="2:13">
      <c r="B62" s="18"/>
      <c r="D62" s="12" t="s">
        <v>9</v>
      </c>
      <c r="E62" s="1" t="s">
        <v>141</v>
      </c>
      <c r="F62" s="1" t="s">
        <v>213</v>
      </c>
      <c r="G62" s="1" t="s">
        <v>120</v>
      </c>
      <c r="H62" s="1" t="s">
        <v>121</v>
      </c>
      <c r="I62" s="1">
        <v>35</v>
      </c>
      <c r="K62" s="13">
        <f>SUM($I$6:I62)</f>
        <v>1448</v>
      </c>
      <c r="L62" s="14">
        <f t="shared" si="9"/>
        <v>0</v>
      </c>
      <c r="M62" s="15">
        <f t="shared" si="10"/>
        <v>0</v>
      </c>
    </row>
    <row r="63" spans="2:13">
      <c r="B63" s="18"/>
      <c r="D63" s="12" t="s">
        <v>9</v>
      </c>
      <c r="E63" s="1" t="s">
        <v>141</v>
      </c>
      <c r="F63" s="1" t="s">
        <v>213</v>
      </c>
      <c r="G63" s="1" t="s">
        <v>122</v>
      </c>
      <c r="H63" s="1" t="s">
        <v>123</v>
      </c>
      <c r="I63" s="1">
        <v>6</v>
      </c>
      <c r="K63" s="13">
        <f>SUM($I$6:I63)</f>
        <v>1454</v>
      </c>
      <c r="L63" s="14">
        <f t="shared" si="9"/>
        <v>0</v>
      </c>
      <c r="M63" s="15">
        <f t="shared" si="10"/>
        <v>0</v>
      </c>
    </row>
    <row r="64" spans="2:13">
      <c r="B64" s="18"/>
      <c r="D64" s="12" t="s">
        <v>9</v>
      </c>
      <c r="E64" s="1" t="s">
        <v>141</v>
      </c>
      <c r="F64" s="1" t="s">
        <v>213</v>
      </c>
      <c r="G64" s="1" t="s">
        <v>206</v>
      </c>
      <c r="H64" s="1" t="s">
        <v>205</v>
      </c>
      <c r="I64" s="1">
        <v>16</v>
      </c>
      <c r="J64" s="54"/>
      <c r="K64" s="13">
        <f>SUM($I$6:I64)</f>
        <v>1470</v>
      </c>
      <c r="L64" s="14">
        <f t="shared" si="9"/>
        <v>0</v>
      </c>
      <c r="M64" s="15">
        <f t="shared" si="10"/>
        <v>0</v>
      </c>
    </row>
    <row r="65" spans="1:13">
      <c r="B65" s="18"/>
      <c r="D65" s="12" t="s">
        <v>9</v>
      </c>
      <c r="E65" s="1" t="s">
        <v>141</v>
      </c>
      <c r="F65" s="1" t="s">
        <v>213</v>
      </c>
      <c r="G65" s="1" t="s">
        <v>215</v>
      </c>
      <c r="H65" s="1" t="s">
        <v>214</v>
      </c>
      <c r="I65" s="1">
        <v>21</v>
      </c>
      <c r="J65" s="54"/>
      <c r="K65" s="13">
        <f>SUM($I$6:I65)</f>
        <v>1491</v>
      </c>
      <c r="L65" s="14">
        <f t="shared" si="9"/>
        <v>0</v>
      </c>
      <c r="M65" s="15">
        <f t="shared" si="10"/>
        <v>0</v>
      </c>
    </row>
    <row r="66" spans="1:13">
      <c r="A66" s="11"/>
      <c r="B66" s="18"/>
      <c r="C66" s="18"/>
      <c r="D66" s="12" t="s">
        <v>9</v>
      </c>
      <c r="E66" s="1" t="s">
        <v>145</v>
      </c>
      <c r="F66" s="1" t="s">
        <v>146</v>
      </c>
      <c r="G66" s="1" t="s">
        <v>98</v>
      </c>
      <c r="H66" s="1" t="s">
        <v>98</v>
      </c>
      <c r="I66" s="1">
        <v>3</v>
      </c>
      <c r="J66" s="54"/>
      <c r="K66" s="13">
        <f>SUM($I$6:I66)</f>
        <v>1494</v>
      </c>
      <c r="L66" s="14">
        <f t="shared" si="9"/>
        <v>0</v>
      </c>
      <c r="M66" s="15">
        <f t="shared" si="10"/>
        <v>0</v>
      </c>
    </row>
    <row r="67" spans="1:13">
      <c r="A67" s="11"/>
      <c r="B67" s="18"/>
      <c r="C67" s="18"/>
      <c r="D67" s="12" t="s">
        <v>9</v>
      </c>
      <c r="E67" s="1" t="s">
        <v>145</v>
      </c>
      <c r="F67" s="1" t="s">
        <v>146</v>
      </c>
      <c r="G67" s="1" t="s">
        <v>99</v>
      </c>
      <c r="H67" s="1" t="s">
        <v>99</v>
      </c>
      <c r="I67" s="1">
        <v>44</v>
      </c>
      <c r="J67" s="54"/>
      <c r="K67" s="13">
        <f>SUM($I$6:I67)</f>
        <v>1538</v>
      </c>
      <c r="L67" s="14">
        <f t="shared" si="9"/>
        <v>0</v>
      </c>
      <c r="M67" s="15">
        <f t="shared" si="10"/>
        <v>0</v>
      </c>
    </row>
    <row r="68" spans="1:13">
      <c r="A68" s="11"/>
      <c r="B68" s="18"/>
      <c r="C68" s="18"/>
      <c r="D68" s="12" t="s">
        <v>9</v>
      </c>
      <c r="E68" s="1" t="s">
        <v>145</v>
      </c>
      <c r="F68" s="1" t="s">
        <v>146</v>
      </c>
      <c r="G68" s="1" t="s">
        <v>100</v>
      </c>
      <c r="H68" s="1" t="s">
        <v>100</v>
      </c>
      <c r="I68" s="1">
        <v>59</v>
      </c>
      <c r="J68" s="54"/>
      <c r="K68" s="13">
        <f>SUM($I$6:I68)</f>
        <v>1597</v>
      </c>
      <c r="L68" s="14">
        <f t="shared" si="9"/>
        <v>0</v>
      </c>
      <c r="M68" s="15">
        <f t="shared" si="10"/>
        <v>0</v>
      </c>
    </row>
    <row r="69" spans="1:13">
      <c r="A69" s="11"/>
      <c r="B69" s="18"/>
      <c r="C69" s="18"/>
      <c r="D69" s="12" t="s">
        <v>9</v>
      </c>
      <c r="E69" s="1" t="s">
        <v>145</v>
      </c>
      <c r="F69" s="1" t="s">
        <v>146</v>
      </c>
      <c r="G69" s="1" t="s">
        <v>101</v>
      </c>
      <c r="H69" s="1" t="s">
        <v>129</v>
      </c>
      <c r="I69" s="1">
        <v>40</v>
      </c>
      <c r="J69" s="54"/>
      <c r="K69" s="13">
        <f>SUM($I$6:I69)</f>
        <v>1637</v>
      </c>
      <c r="L69" s="14">
        <f t="shared" si="9"/>
        <v>0</v>
      </c>
      <c r="M69" s="15">
        <f t="shared" si="10"/>
        <v>0</v>
      </c>
    </row>
    <row r="70" spans="1:13">
      <c r="A70" s="11"/>
      <c r="B70" s="18"/>
      <c r="C70" s="18"/>
      <c r="D70" s="12" t="s">
        <v>9</v>
      </c>
      <c r="E70" s="1" t="s">
        <v>145</v>
      </c>
      <c r="F70" s="1" t="s">
        <v>146</v>
      </c>
      <c r="G70" s="1" t="s">
        <v>184</v>
      </c>
      <c r="H70" s="1" t="s">
        <v>136</v>
      </c>
      <c r="I70" s="1">
        <v>6</v>
      </c>
      <c r="J70" s="54"/>
      <c r="K70" s="13">
        <f>SUM($I$6:I70)</f>
        <v>1643</v>
      </c>
      <c r="L70" s="14">
        <f t="shared" si="9"/>
        <v>0</v>
      </c>
      <c r="M70" s="15">
        <f t="shared" si="10"/>
        <v>0</v>
      </c>
    </row>
    <row r="71" spans="1:13">
      <c r="A71" s="17"/>
      <c r="B71" s="83"/>
      <c r="C71" s="18"/>
      <c r="D71" s="85" t="s">
        <v>9</v>
      </c>
      <c r="E71" s="86" t="s">
        <v>145</v>
      </c>
      <c r="F71" s="86" t="s">
        <v>146</v>
      </c>
      <c r="G71" s="86" t="s">
        <v>201</v>
      </c>
      <c r="H71" s="86" t="s">
        <v>200</v>
      </c>
      <c r="I71" s="86">
        <v>43</v>
      </c>
      <c r="J71" s="87"/>
      <c r="K71" s="13">
        <f>SUM($I$6:I71)</f>
        <v>1686</v>
      </c>
      <c r="L71" s="14">
        <f t="shared" si="9"/>
        <v>0</v>
      </c>
      <c r="M71" s="15">
        <f t="shared" si="10"/>
        <v>0</v>
      </c>
    </row>
    <row r="72" spans="1:13">
      <c r="H72" s="1"/>
    </row>
    <row r="73" spans="1:13">
      <c r="B73" s="27" t="s">
        <v>24</v>
      </c>
      <c r="C73" s="17"/>
      <c r="E73" s="24" t="s">
        <v>216</v>
      </c>
      <c r="H73" s="1"/>
    </row>
    <row r="74" spans="1:13">
      <c r="B74" s="17"/>
      <c r="C74" s="17"/>
      <c r="D74" s="50" t="s">
        <v>64</v>
      </c>
      <c r="E74" s="32" t="s">
        <v>39</v>
      </c>
      <c r="H74" s="1"/>
    </row>
    <row r="75" spans="1:13">
      <c r="B75" s="17"/>
      <c r="C75" s="17"/>
      <c r="E75" s="32"/>
      <c r="H75" s="1"/>
    </row>
    <row r="76" spans="1:13">
      <c r="B76" s="45" t="s">
        <v>46</v>
      </c>
      <c r="C76" s="46"/>
      <c r="D76" s="44"/>
      <c r="E76" s="47"/>
      <c r="F76" s="44"/>
      <c r="G76" s="44"/>
      <c r="H76" s="1"/>
    </row>
    <row r="77" spans="1:13">
      <c r="B77" s="28"/>
      <c r="C77" s="17"/>
      <c r="E77" s="49"/>
      <c r="H77" s="1"/>
    </row>
    <row r="78" spans="1:13">
      <c r="B78" s="48" t="s">
        <v>48</v>
      </c>
      <c r="C78" s="17"/>
      <c r="E78" s="32"/>
      <c r="H78" s="1"/>
    </row>
    <row r="79" spans="1:13">
      <c r="B79" s="48"/>
      <c r="C79" s="17"/>
      <c r="E79" s="32"/>
      <c r="H79" s="1"/>
    </row>
    <row r="80" spans="1:13">
      <c r="B80" s="28" t="s">
        <v>217</v>
      </c>
      <c r="C80" s="17"/>
      <c r="E80" s="32"/>
      <c r="H80" s="1"/>
    </row>
    <row r="81" spans="2:8">
      <c r="B81" s="28"/>
      <c r="C81" s="17"/>
      <c r="E81" s="25"/>
      <c r="H81" s="1"/>
    </row>
    <row r="82" spans="2:8">
      <c r="B82" s="19" t="s">
        <v>65</v>
      </c>
      <c r="C82" s="17"/>
      <c r="H82" s="1"/>
    </row>
    <row r="83" spans="2:8">
      <c r="B83" s="19"/>
      <c r="C83" s="17"/>
      <c r="H83" s="1"/>
    </row>
    <row r="84" spans="2:8">
      <c r="B84" s="19" t="s">
        <v>18</v>
      </c>
      <c r="C84" s="17"/>
      <c r="H84" s="1"/>
    </row>
    <row r="85" spans="2:8">
      <c r="B85" s="20" t="s">
        <v>47</v>
      </c>
      <c r="C85" s="17"/>
      <c r="H85" s="1"/>
    </row>
    <row r="86" spans="2:8">
      <c r="B86" s="20"/>
      <c r="C86" s="17"/>
      <c r="H86" s="1"/>
    </row>
    <row r="87" spans="2:8">
      <c r="B87" s="23" t="s">
        <v>66</v>
      </c>
      <c r="C87" s="17"/>
      <c r="H87" s="1"/>
    </row>
    <row r="88" spans="2:8">
      <c r="B88" s="20" t="s">
        <v>147</v>
      </c>
      <c r="C88" s="17"/>
      <c r="H88" s="1"/>
    </row>
    <row r="89" spans="2:8">
      <c r="B89" s="22" t="s">
        <v>42</v>
      </c>
      <c r="C89" s="17"/>
      <c r="H89" s="1"/>
    </row>
    <row r="90" spans="2:8">
      <c r="B90" s="22" t="s">
        <v>15</v>
      </c>
      <c r="C90" s="17"/>
      <c r="H90" s="1"/>
    </row>
    <row r="91" spans="2:8">
      <c r="B91" s="22" t="s">
        <v>21</v>
      </c>
      <c r="C91" s="17"/>
      <c r="H91" s="1"/>
    </row>
    <row r="92" spans="2:8">
      <c r="B92" s="19"/>
      <c r="C92" s="17"/>
      <c r="H92" s="1"/>
    </row>
    <row r="93" spans="2:8">
      <c r="B93" s="19" t="s">
        <v>43</v>
      </c>
      <c r="C93" s="17"/>
      <c r="H93" s="1"/>
    </row>
    <row r="94" spans="2:8">
      <c r="B94" s="21"/>
      <c r="C94" s="17"/>
      <c r="H94" s="1"/>
    </row>
    <row r="95" spans="2:8">
      <c r="B95" s="19" t="s">
        <v>20</v>
      </c>
      <c r="C95" s="17"/>
      <c r="H95" s="1"/>
    </row>
    <row r="96" spans="2:8">
      <c r="B96" s="20" t="s">
        <v>14</v>
      </c>
      <c r="C96" s="17"/>
      <c r="H96" s="1"/>
    </row>
    <row r="97" spans="2:8">
      <c r="B97" s="20" t="s">
        <v>44</v>
      </c>
      <c r="C97" s="17"/>
      <c r="H97" s="1"/>
    </row>
    <row r="98" spans="2:8">
      <c r="B98" s="20" t="s">
        <v>45</v>
      </c>
      <c r="C98" s="17"/>
    </row>
    <row r="99" spans="2:8">
      <c r="B99" s="20" t="s">
        <v>31</v>
      </c>
      <c r="C99" s="17"/>
    </row>
    <row r="100" spans="2:8">
      <c r="B100" s="31" t="s">
        <v>32</v>
      </c>
      <c r="C100" s="17"/>
    </row>
    <row r="101" spans="2:8">
      <c r="B101" s="42"/>
      <c r="C101" s="17"/>
    </row>
    <row r="102" spans="2:8">
      <c r="B102" s="43" t="s">
        <v>16</v>
      </c>
      <c r="C102" s="17"/>
    </row>
    <row r="103" spans="2:8">
      <c r="B103" s="17"/>
      <c r="C103" s="17"/>
      <c r="E103" s="22"/>
    </row>
    <row r="104" spans="2:8">
      <c r="B104" s="17"/>
      <c r="C104" s="17"/>
      <c r="E104" s="21"/>
    </row>
  </sheetData>
  <autoFilter ref="B5:M43" xr:uid="{00000000-0009-0000-0000-000001000000}"/>
  <phoneticPr fontId="20" type="noConversion"/>
  <dataValidations count="1">
    <dataValidation type="list" allowBlank="1" showInputMessage="1" showErrorMessage="1" sqref="D6:D71" xr:uid="{00000000-0002-0000-0100-000001000000}">
      <formula1>"No,Yes"</formula1>
    </dataValidation>
  </dataValidations>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58"/>
  <sheetViews>
    <sheetView workbookViewId="0"/>
  </sheetViews>
  <sheetFormatPr baseColWidth="10" defaultColWidth="8.83203125" defaultRowHeight="15"/>
  <sheetData>
    <row r="58" spans="2:2">
      <c r="B58" t="s">
        <v>25</v>
      </c>
    </row>
  </sheetData>
  <pageMargins left="0.7" right="0.7" top="0.75" bottom="0.75" header="0.3" footer="0.3"/>
  <pageSetup scale="42" orientation="portrait"/>
  <headerFooter>
    <oddFooter>&amp;LTIA ERM exam online seminar - Fall 2014 sitting&amp;RCreated by: Roger Rosales, FSA , CERA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5BACB-5B7B-D243-A48D-8B8482B822FD}">
  <sheetPr>
    <tabColor theme="5"/>
    <pageSetUpPr fitToPage="1"/>
  </sheetPr>
  <dimension ref="A1:F51"/>
  <sheetViews>
    <sheetView tabSelected="1" zoomScale="110" zoomScaleNormal="110" zoomScalePageLayoutView="110" workbookViewId="0">
      <selection activeCell="B3" sqref="B3"/>
    </sheetView>
  </sheetViews>
  <sheetFormatPr baseColWidth="10" defaultColWidth="10.83203125" defaultRowHeight="16"/>
  <cols>
    <col min="1" max="1" width="74.6640625" style="56" customWidth="1"/>
    <col min="2" max="2" width="53.5" style="56" customWidth="1"/>
    <col min="3" max="3" width="17" style="56" customWidth="1"/>
    <col min="4" max="4" width="23.1640625" style="56" bestFit="1" customWidth="1"/>
    <col min="5" max="5" width="18.5" style="56" customWidth="1"/>
    <col min="6" max="6" width="23.1640625" style="56" bestFit="1" customWidth="1"/>
    <col min="7" max="16384" width="10.83203125" style="56"/>
  </cols>
  <sheetData>
    <row r="1" spans="1:6" ht="21">
      <c r="A1" s="55" t="s">
        <v>151</v>
      </c>
    </row>
    <row r="2" spans="1:6">
      <c r="A2" s="57" t="s">
        <v>152</v>
      </c>
      <c r="B2" s="58">
        <v>45703</v>
      </c>
      <c r="C2" s="59"/>
      <c r="E2" s="59"/>
    </row>
    <row r="4" spans="1:6">
      <c r="A4" s="60" t="s">
        <v>153</v>
      </c>
    </row>
    <row r="5" spans="1:6">
      <c r="A5" s="60" t="s">
        <v>154</v>
      </c>
    </row>
    <row r="6" spans="1:6">
      <c r="A6" s="61"/>
    </row>
    <row r="7" spans="1:6">
      <c r="A7" s="56" t="s">
        <v>155</v>
      </c>
    </row>
    <row r="8" spans="1:6">
      <c r="A8" s="62" t="s">
        <v>156</v>
      </c>
    </row>
    <row r="9" spans="1:6">
      <c r="A9" s="62" t="s">
        <v>157</v>
      </c>
    </row>
    <row r="10" spans="1:6">
      <c r="A10" s="62" t="s">
        <v>158</v>
      </c>
    </row>
    <row r="11" spans="1:6">
      <c r="A11" s="62" t="s">
        <v>159</v>
      </c>
    </row>
    <row r="12" spans="1:6">
      <c r="A12" s="63"/>
    </row>
    <row r="13" spans="1:6" ht="19">
      <c r="A13" s="64" t="str">
        <f>"Overall status by section as of "&amp;TEXT(B2,"m/d/yy")</f>
        <v>Overall status by section as of 2/15/25</v>
      </c>
    </row>
    <row r="14" spans="1:6" ht="43" customHeight="1">
      <c r="A14" s="94"/>
      <c r="B14" s="95"/>
      <c r="C14" s="65"/>
      <c r="E14" s="65"/>
    </row>
    <row r="15" spans="1:6">
      <c r="A15" s="89"/>
    </row>
    <row r="16" spans="1:6" ht="51">
      <c r="A16" s="66" t="s">
        <v>160</v>
      </c>
      <c r="B16" s="66" t="s">
        <v>161</v>
      </c>
      <c r="C16" s="67" t="s">
        <v>162</v>
      </c>
      <c r="D16" s="68" t="s">
        <v>41</v>
      </c>
      <c r="E16" s="67" t="s">
        <v>163</v>
      </c>
      <c r="F16" s="68" t="s">
        <v>41</v>
      </c>
    </row>
    <row r="17" spans="1:6">
      <c r="A17" s="96" t="s">
        <v>164</v>
      </c>
      <c r="B17" s="96"/>
      <c r="C17" s="96"/>
      <c r="D17" s="96"/>
      <c r="E17" s="96"/>
      <c r="F17" s="96"/>
    </row>
    <row r="18" spans="1:6">
      <c r="A18" s="69" t="s">
        <v>69</v>
      </c>
      <c r="B18" s="70" t="s">
        <v>220</v>
      </c>
      <c r="C18" s="71">
        <v>45657</v>
      </c>
      <c r="D18" s="91" t="s">
        <v>238</v>
      </c>
      <c r="E18" s="71">
        <v>45657</v>
      </c>
      <c r="F18" s="91" t="s">
        <v>238</v>
      </c>
    </row>
    <row r="19" spans="1:6">
      <c r="A19" s="92" t="s">
        <v>165</v>
      </c>
      <c r="B19" s="92"/>
      <c r="C19" s="92"/>
      <c r="D19" s="92"/>
      <c r="E19" s="92"/>
      <c r="F19" s="92"/>
    </row>
    <row r="20" spans="1:6">
      <c r="A20" s="69"/>
      <c r="B20" s="70"/>
      <c r="C20" s="71"/>
      <c r="D20" s="90"/>
      <c r="E20" s="71"/>
      <c r="F20" s="90"/>
    </row>
    <row r="21" spans="1:6">
      <c r="A21" s="92" t="s">
        <v>166</v>
      </c>
      <c r="B21" s="92"/>
      <c r="C21" s="92"/>
      <c r="D21" s="92"/>
      <c r="E21" s="92"/>
      <c r="F21" s="92"/>
    </row>
    <row r="22" spans="1:6">
      <c r="A22" s="69"/>
      <c r="B22" s="70"/>
      <c r="C22" s="71"/>
      <c r="D22" s="90"/>
      <c r="E22" s="71"/>
      <c r="F22" s="90"/>
    </row>
    <row r="23" spans="1:6">
      <c r="A23" s="92" t="s">
        <v>167</v>
      </c>
      <c r="B23" s="92"/>
      <c r="C23" s="92"/>
      <c r="D23" s="92"/>
      <c r="E23" s="92"/>
      <c r="F23" s="92"/>
    </row>
    <row r="24" spans="1:6">
      <c r="A24" s="72"/>
      <c r="B24" s="70"/>
      <c r="C24" s="71"/>
      <c r="D24" s="84"/>
      <c r="E24" s="71"/>
      <c r="F24" s="84"/>
    </row>
    <row r="25" spans="1:6">
      <c r="A25" s="92" t="s">
        <v>168</v>
      </c>
      <c r="B25" s="92"/>
      <c r="C25" s="92"/>
      <c r="D25" s="92"/>
      <c r="E25" s="92"/>
      <c r="F25" s="92"/>
    </row>
    <row r="26" spans="1:6">
      <c r="A26" s="72"/>
      <c r="B26" s="72"/>
      <c r="C26" s="71"/>
      <c r="D26" s="84"/>
      <c r="E26" s="71"/>
      <c r="F26" s="84"/>
    </row>
    <row r="27" spans="1:6">
      <c r="A27" s="92" t="s">
        <v>169</v>
      </c>
      <c r="B27" s="92"/>
      <c r="C27" s="92"/>
      <c r="D27" s="92"/>
      <c r="E27" s="92"/>
      <c r="F27" s="92"/>
    </row>
    <row r="28" spans="1:6">
      <c r="A28" s="72"/>
      <c r="B28" s="72"/>
      <c r="C28" s="71"/>
      <c r="D28" s="84"/>
      <c r="E28" s="71"/>
      <c r="F28" s="84"/>
    </row>
    <row r="29" spans="1:6">
      <c r="A29" s="73"/>
      <c r="B29" s="72"/>
      <c r="C29" s="74"/>
      <c r="E29" s="74"/>
    </row>
    <row r="30" spans="1:6" ht="19">
      <c r="A30" s="75" t="s">
        <v>170</v>
      </c>
      <c r="B30" s="72"/>
      <c r="C30" s="74"/>
      <c r="E30" s="74"/>
    </row>
    <row r="31" spans="1:6">
      <c r="A31" s="76" t="s">
        <v>171</v>
      </c>
      <c r="B31" s="72"/>
      <c r="C31" s="74"/>
      <c r="E31" s="74"/>
    </row>
    <row r="32" spans="1:6">
      <c r="A32" s="73"/>
      <c r="B32" s="72"/>
      <c r="C32" s="74"/>
      <c r="E32" s="74"/>
    </row>
    <row r="33" spans="1:5" ht="34">
      <c r="A33" s="66" t="s">
        <v>160</v>
      </c>
      <c r="B33" s="66" t="s">
        <v>161</v>
      </c>
      <c r="C33" s="67" t="s">
        <v>172</v>
      </c>
      <c r="D33" s="68" t="s">
        <v>41</v>
      </c>
    </row>
    <row r="34" spans="1:5">
      <c r="A34" s="69" t="s">
        <v>222</v>
      </c>
      <c r="B34" s="88" t="s">
        <v>221</v>
      </c>
      <c r="C34" s="71">
        <v>45672</v>
      </c>
      <c r="D34" s="91" t="s">
        <v>238</v>
      </c>
    </row>
    <row r="35" spans="1:5">
      <c r="A35" s="69" t="s">
        <v>113</v>
      </c>
      <c r="B35" s="88" t="s">
        <v>221</v>
      </c>
      <c r="C35" s="71">
        <v>45672</v>
      </c>
      <c r="D35" s="91" t="s">
        <v>238</v>
      </c>
    </row>
    <row r="36" spans="1:5">
      <c r="A36" s="69" t="s">
        <v>115</v>
      </c>
      <c r="B36" s="88" t="s">
        <v>221</v>
      </c>
      <c r="C36" s="71">
        <v>45672</v>
      </c>
      <c r="D36" s="91" t="s">
        <v>238</v>
      </c>
      <c r="E36" s="74"/>
    </row>
    <row r="37" spans="1:5">
      <c r="A37" s="73"/>
      <c r="B37" s="72"/>
      <c r="C37" s="74"/>
      <c r="E37" s="74"/>
    </row>
    <row r="38" spans="1:5" ht="34">
      <c r="A38" s="77" t="s">
        <v>173</v>
      </c>
      <c r="B38" s="66" t="s">
        <v>161</v>
      </c>
      <c r="C38" s="67" t="s">
        <v>174</v>
      </c>
      <c r="D38" s="68" t="s">
        <v>41</v>
      </c>
    </row>
    <row r="39" spans="1:5">
      <c r="A39" s="70" t="s">
        <v>175</v>
      </c>
      <c r="B39" s="70" t="s">
        <v>177</v>
      </c>
      <c r="C39" s="71">
        <v>45703</v>
      </c>
      <c r="D39" s="91" t="s">
        <v>238</v>
      </c>
      <c r="E39" s="70"/>
    </row>
    <row r="40" spans="1:5">
      <c r="A40" s="70" t="s">
        <v>176</v>
      </c>
      <c r="B40" s="70" t="s">
        <v>177</v>
      </c>
      <c r="C40" s="71">
        <v>45703</v>
      </c>
      <c r="D40" s="91" t="s">
        <v>238</v>
      </c>
      <c r="E40" s="70"/>
    </row>
    <row r="41" spans="1:5" ht="34" customHeight="1">
      <c r="A41" s="93" t="s">
        <v>178</v>
      </c>
      <c r="B41" s="93"/>
      <c r="C41" s="78"/>
      <c r="E41" s="78"/>
    </row>
    <row r="42" spans="1:5">
      <c r="A42" s="79"/>
      <c r="B42" s="80"/>
      <c r="C42" s="80"/>
      <c r="E42" s="80"/>
    </row>
    <row r="43" spans="1:5">
      <c r="A43" s="80"/>
      <c r="B43" s="80"/>
      <c r="C43" s="80"/>
      <c r="E43" s="80"/>
    </row>
    <row r="44" spans="1:5" ht="34">
      <c r="A44" s="77" t="s">
        <v>179</v>
      </c>
      <c r="B44" s="81"/>
      <c r="C44" s="67" t="s">
        <v>174</v>
      </c>
      <c r="D44" s="68" t="s">
        <v>41</v>
      </c>
      <c r="E44" s="80"/>
    </row>
    <row r="45" spans="1:5">
      <c r="A45" s="70" t="s">
        <v>219</v>
      </c>
      <c r="B45" s="70" t="s">
        <v>177</v>
      </c>
      <c r="C45" s="71">
        <v>45731</v>
      </c>
      <c r="D45" s="90" t="s">
        <v>218</v>
      </c>
      <c r="E45" s="80"/>
    </row>
    <row r="46" spans="1:5">
      <c r="A46" s="80"/>
      <c r="B46" s="80"/>
      <c r="C46" s="80"/>
      <c r="E46" s="80"/>
    </row>
    <row r="47" spans="1:5">
      <c r="A47" s="77" t="s">
        <v>180</v>
      </c>
      <c r="B47" s="81"/>
      <c r="C47" s="80"/>
      <c r="E47" s="80"/>
    </row>
    <row r="48" spans="1:5">
      <c r="A48" s="70" t="s">
        <v>181</v>
      </c>
      <c r="B48" s="70"/>
      <c r="C48" s="80"/>
      <c r="E48" s="80"/>
    </row>
    <row r="49" spans="1:5">
      <c r="A49" s="70" t="s">
        <v>182</v>
      </c>
      <c r="B49" s="70"/>
      <c r="C49" s="70"/>
      <c r="E49" s="70"/>
    </row>
    <row r="50" spans="1:5">
      <c r="A50" s="82" t="s">
        <v>183</v>
      </c>
      <c r="B50" s="70"/>
      <c r="C50" s="70"/>
      <c r="E50" s="70"/>
    </row>
    <row r="51" spans="1:5">
      <c r="A51" s="70"/>
      <c r="B51" s="70"/>
      <c r="C51" s="70"/>
      <c r="E51" s="70"/>
    </row>
  </sheetData>
  <mergeCells count="8">
    <mergeCell ref="A25:F25"/>
    <mergeCell ref="A27:F27"/>
    <mergeCell ref="A41:B41"/>
    <mergeCell ref="A23:F23"/>
    <mergeCell ref="A14:B14"/>
    <mergeCell ref="A17:F17"/>
    <mergeCell ref="A19:F19"/>
    <mergeCell ref="A21:F21"/>
  </mergeCells>
  <pageMargins left="0.7" right="0.7" top="0.75" bottom="0.75" header="0.3" footer="0.3"/>
  <pageSetup scale="76" orientation="portrait" horizontalDpi="4294967292" verticalDpi="4294967292"/>
  <headerFooter>
    <oddFooter>&amp;C&amp;"Calibri,Regular"&amp;K000000www.theinfiniteactuary.com</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1078-2817-9244-9A13-BFD5C702AB86}">
  <dimension ref="A1:G104"/>
  <sheetViews>
    <sheetView topLeftCell="A33" workbookViewId="0">
      <selection activeCell="E13" sqref="E13"/>
    </sheetView>
  </sheetViews>
  <sheetFormatPr baseColWidth="10" defaultColWidth="8.83203125" defaultRowHeight="15"/>
  <cols>
    <col min="1" max="1" width="3.5" style="1" customWidth="1"/>
    <col min="2" max="2" width="26.1640625" style="1" bestFit="1" customWidth="1"/>
    <col min="3" max="3" width="47.83203125" style="1" bestFit="1" customWidth="1"/>
    <col min="4" max="4" width="27.83203125" style="1" customWidth="1"/>
    <col min="5" max="5" width="53.6640625" style="1" bestFit="1" customWidth="1"/>
    <col min="6" max="6" width="17.1640625" style="1" customWidth="1"/>
    <col min="7" max="16384" width="8.83203125" style="1"/>
  </cols>
  <sheetData>
    <row r="1" spans="1:7" ht="23" customHeight="1">
      <c r="A1" s="34" t="s">
        <v>230</v>
      </c>
    </row>
    <row r="2" spans="1:7">
      <c r="A2" s="35" t="s">
        <v>127</v>
      </c>
    </row>
    <row r="3" spans="1:7">
      <c r="A3" s="36" t="s">
        <v>231</v>
      </c>
    </row>
    <row r="4" spans="1:7">
      <c r="A4" s="36" t="s">
        <v>38</v>
      </c>
    </row>
    <row r="5" spans="1:7" ht="7.5" customHeight="1"/>
    <row r="6" spans="1:7">
      <c r="A6" s="51"/>
      <c r="B6" s="52" t="s">
        <v>41</v>
      </c>
      <c r="C6" s="53" t="s">
        <v>12</v>
      </c>
      <c r="D6" s="53" t="s">
        <v>13</v>
      </c>
      <c r="E6" s="53" t="s">
        <v>11</v>
      </c>
      <c r="F6" s="53" t="s">
        <v>10</v>
      </c>
      <c r="G6" s="53" t="s">
        <v>0</v>
      </c>
    </row>
    <row r="7" spans="1:7">
      <c r="A7" s="11"/>
      <c r="B7" s="37"/>
      <c r="C7" s="38" t="s">
        <v>19</v>
      </c>
      <c r="E7" s="38"/>
    </row>
    <row r="8" spans="1:7">
      <c r="A8" s="11"/>
      <c r="B8" s="37"/>
      <c r="C8" s="1" t="s">
        <v>143</v>
      </c>
      <c r="D8" s="1" t="s">
        <v>130</v>
      </c>
      <c r="E8" s="1" t="s">
        <v>185</v>
      </c>
      <c r="F8" s="1" t="s">
        <v>209</v>
      </c>
      <c r="G8" s="1">
        <v>13</v>
      </c>
    </row>
    <row r="9" spans="1:7">
      <c r="A9" s="11"/>
      <c r="B9" s="37"/>
      <c r="C9" s="1" t="s">
        <v>143</v>
      </c>
      <c r="D9" s="1" t="s">
        <v>130</v>
      </c>
      <c r="E9" s="1" t="s">
        <v>186</v>
      </c>
      <c r="F9" s="1" t="s">
        <v>209</v>
      </c>
      <c r="G9" s="1">
        <v>14</v>
      </c>
    </row>
    <row r="10" spans="1:7">
      <c r="A10" s="11"/>
      <c r="B10" s="37"/>
      <c r="C10" s="1" t="s">
        <v>143</v>
      </c>
      <c r="D10" s="1" t="s">
        <v>130</v>
      </c>
      <c r="E10" s="1" t="s">
        <v>131</v>
      </c>
      <c r="F10" s="1" t="s">
        <v>209</v>
      </c>
      <c r="G10" s="1">
        <v>9</v>
      </c>
    </row>
    <row r="11" spans="1:7">
      <c r="A11" s="11"/>
      <c r="B11" s="37"/>
      <c r="C11" s="1" t="s">
        <v>143</v>
      </c>
      <c r="D11" s="1" t="s">
        <v>130</v>
      </c>
      <c r="E11" s="1" t="s">
        <v>187</v>
      </c>
      <c r="F11" s="1" t="s">
        <v>209</v>
      </c>
      <c r="G11" s="1">
        <v>17</v>
      </c>
    </row>
    <row r="12" spans="1:7">
      <c r="A12" s="11"/>
      <c r="B12" s="37" t="s">
        <v>233</v>
      </c>
      <c r="C12" s="1" t="s">
        <v>143</v>
      </c>
      <c r="D12" s="1" t="s">
        <v>67</v>
      </c>
      <c r="E12" s="1" t="s">
        <v>222</v>
      </c>
      <c r="F12" s="1" t="s">
        <v>68</v>
      </c>
      <c r="G12" s="1">
        <v>11</v>
      </c>
    </row>
    <row r="13" spans="1:7">
      <c r="A13" s="11"/>
      <c r="B13" s="37" t="s">
        <v>232</v>
      </c>
      <c r="C13" s="1" t="s">
        <v>143</v>
      </c>
      <c r="D13" s="1" t="s">
        <v>67</v>
      </c>
      <c r="E13" s="1" t="s">
        <v>69</v>
      </c>
      <c r="F13" s="1" t="s">
        <v>128</v>
      </c>
      <c r="G13" s="1">
        <v>12</v>
      </c>
    </row>
    <row r="14" spans="1:7">
      <c r="A14" s="11"/>
      <c r="B14" s="37"/>
      <c r="C14" s="1" t="s">
        <v>143</v>
      </c>
      <c r="D14" s="1" t="s">
        <v>67</v>
      </c>
      <c r="E14" s="1" t="s">
        <v>70</v>
      </c>
      <c r="F14" s="1" t="s">
        <v>71</v>
      </c>
      <c r="G14" s="1">
        <v>28</v>
      </c>
    </row>
    <row r="15" spans="1:7">
      <c r="A15" s="11"/>
      <c r="B15" s="37"/>
      <c r="C15" s="1" t="s">
        <v>143</v>
      </c>
      <c r="D15" s="1" t="s">
        <v>67</v>
      </c>
      <c r="E15" s="1" t="s">
        <v>72</v>
      </c>
      <c r="F15" s="1" t="s">
        <v>73</v>
      </c>
      <c r="G15" s="1">
        <v>27</v>
      </c>
    </row>
    <row r="16" spans="1:7">
      <c r="A16" s="11"/>
      <c r="B16" s="37"/>
      <c r="C16" s="1" t="s">
        <v>143</v>
      </c>
      <c r="D16" s="1" t="s">
        <v>133</v>
      </c>
      <c r="E16" s="1" t="s">
        <v>74</v>
      </c>
      <c r="F16" s="1" t="s">
        <v>211</v>
      </c>
      <c r="G16" s="1">
        <v>9</v>
      </c>
    </row>
    <row r="17" spans="1:7">
      <c r="A17" s="11"/>
      <c r="B17" s="37"/>
      <c r="C17" s="1" t="s">
        <v>143</v>
      </c>
      <c r="D17" s="1" t="s">
        <v>133</v>
      </c>
      <c r="E17" s="1" t="s">
        <v>75</v>
      </c>
      <c r="F17" s="1" t="s">
        <v>210</v>
      </c>
      <c r="G17" s="1">
        <v>23</v>
      </c>
    </row>
    <row r="18" spans="1:7">
      <c r="A18" s="11"/>
      <c r="B18" s="37"/>
      <c r="C18" s="1" t="s">
        <v>143</v>
      </c>
      <c r="D18" s="1" t="s">
        <v>133</v>
      </c>
      <c r="E18" s="1" t="s">
        <v>228</v>
      </c>
      <c r="F18" s="1" t="s">
        <v>227</v>
      </c>
      <c r="G18" s="1">
        <v>26</v>
      </c>
    </row>
    <row r="19" spans="1:7">
      <c r="A19" s="11"/>
      <c r="B19" s="37"/>
      <c r="C19" s="1" t="s">
        <v>143</v>
      </c>
      <c r="D19" s="1" t="s">
        <v>133</v>
      </c>
      <c r="E19" s="1" t="s">
        <v>76</v>
      </c>
      <c r="F19" s="1" t="s">
        <v>226</v>
      </c>
      <c r="G19" s="1">
        <v>20</v>
      </c>
    </row>
    <row r="20" spans="1:7">
      <c r="A20" s="11"/>
      <c r="B20" s="37"/>
      <c r="C20" s="1" t="s">
        <v>144</v>
      </c>
      <c r="D20" s="1" t="s">
        <v>224</v>
      </c>
      <c r="E20" s="1" t="s">
        <v>86</v>
      </c>
      <c r="F20" s="1" t="s">
        <v>207</v>
      </c>
      <c r="G20" s="1">
        <v>252</v>
      </c>
    </row>
    <row r="21" spans="1:7">
      <c r="A21" s="11"/>
      <c r="B21" s="37"/>
      <c r="C21" s="1" t="s">
        <v>144</v>
      </c>
      <c r="D21" s="1" t="s">
        <v>225</v>
      </c>
      <c r="E21" s="1" t="s">
        <v>124</v>
      </c>
      <c r="F21" s="1" t="s">
        <v>208</v>
      </c>
      <c r="G21" s="1">
        <v>68</v>
      </c>
    </row>
    <row r="22" spans="1:7">
      <c r="A22" s="11"/>
      <c r="B22" s="37"/>
      <c r="C22" s="1" t="s">
        <v>144</v>
      </c>
      <c r="D22" s="1" t="s">
        <v>225</v>
      </c>
      <c r="E22" s="1" t="s">
        <v>77</v>
      </c>
      <c r="F22" s="1" t="s">
        <v>191</v>
      </c>
      <c r="G22" s="1">
        <v>42</v>
      </c>
    </row>
    <row r="23" spans="1:7">
      <c r="A23" s="11"/>
      <c r="B23" s="37"/>
      <c r="C23" s="1" t="s">
        <v>144</v>
      </c>
      <c r="D23" s="1" t="s">
        <v>225</v>
      </c>
      <c r="E23" s="1" t="s">
        <v>78</v>
      </c>
      <c r="F23" s="1" t="s">
        <v>192</v>
      </c>
      <c r="G23" s="1">
        <v>35</v>
      </c>
    </row>
    <row r="24" spans="1:7">
      <c r="A24" s="11"/>
      <c r="B24" s="37"/>
      <c r="C24" s="1" t="s">
        <v>144</v>
      </c>
      <c r="D24" s="1" t="s">
        <v>225</v>
      </c>
      <c r="E24" s="1" t="s">
        <v>149</v>
      </c>
      <c r="F24" s="1" t="s">
        <v>132</v>
      </c>
      <c r="G24" s="1">
        <v>28</v>
      </c>
    </row>
    <row r="25" spans="1:7">
      <c r="A25" s="11"/>
      <c r="B25" s="37"/>
      <c r="C25" s="1" t="s">
        <v>144</v>
      </c>
      <c r="D25" s="1" t="s">
        <v>225</v>
      </c>
      <c r="E25" s="1" t="s">
        <v>79</v>
      </c>
      <c r="F25" s="1" t="s">
        <v>193</v>
      </c>
      <c r="G25" s="1">
        <v>14</v>
      </c>
    </row>
    <row r="26" spans="1:7">
      <c r="A26" s="11"/>
      <c r="B26" s="37"/>
      <c r="C26" s="1" t="s">
        <v>144</v>
      </c>
      <c r="D26" s="1" t="s">
        <v>225</v>
      </c>
      <c r="E26" s="1" t="s">
        <v>80</v>
      </c>
      <c r="F26" s="1" t="s">
        <v>195</v>
      </c>
      <c r="G26" s="1">
        <v>36</v>
      </c>
    </row>
    <row r="27" spans="1:7">
      <c r="A27" s="11"/>
      <c r="B27" s="37"/>
      <c r="C27" s="1" t="s">
        <v>144</v>
      </c>
      <c r="D27" s="1" t="s">
        <v>225</v>
      </c>
      <c r="E27" s="1" t="s">
        <v>81</v>
      </c>
      <c r="F27" s="1" t="s">
        <v>195</v>
      </c>
      <c r="G27" s="1">
        <v>20</v>
      </c>
    </row>
    <row r="28" spans="1:7">
      <c r="A28" s="11"/>
      <c r="B28" s="37"/>
      <c r="C28" s="1" t="s">
        <v>144</v>
      </c>
      <c r="D28" s="1" t="s">
        <v>225</v>
      </c>
      <c r="E28" s="1" t="s">
        <v>199</v>
      </c>
      <c r="F28" s="1" t="s">
        <v>198</v>
      </c>
      <c r="G28" s="1">
        <v>32</v>
      </c>
    </row>
    <row r="29" spans="1:7">
      <c r="A29" s="11"/>
      <c r="B29" s="37"/>
      <c r="C29" s="1" t="s">
        <v>144</v>
      </c>
      <c r="D29" s="1" t="s">
        <v>225</v>
      </c>
      <c r="E29" s="1" t="s">
        <v>189</v>
      </c>
      <c r="F29" s="1" t="s">
        <v>188</v>
      </c>
      <c r="G29" s="1">
        <v>12</v>
      </c>
    </row>
    <row r="30" spans="1:7">
      <c r="A30" s="11"/>
      <c r="B30" s="37"/>
      <c r="C30" s="1" t="s">
        <v>144</v>
      </c>
      <c r="D30" s="1" t="s">
        <v>225</v>
      </c>
      <c r="E30" s="1" t="s">
        <v>82</v>
      </c>
      <c r="F30" s="1" t="s">
        <v>196</v>
      </c>
      <c r="G30" s="1">
        <v>27</v>
      </c>
    </row>
    <row r="31" spans="1:7">
      <c r="A31" s="11"/>
      <c r="B31" s="37"/>
      <c r="C31" s="1" t="s">
        <v>144</v>
      </c>
      <c r="D31" s="1" t="s">
        <v>225</v>
      </c>
      <c r="E31" s="1" t="s">
        <v>83</v>
      </c>
      <c r="F31" s="1" t="s">
        <v>197</v>
      </c>
      <c r="G31" s="1">
        <v>34</v>
      </c>
    </row>
    <row r="32" spans="1:7">
      <c r="A32" s="11"/>
      <c r="B32" s="37"/>
      <c r="C32" s="1" t="s">
        <v>144</v>
      </c>
      <c r="D32" s="1" t="s">
        <v>225</v>
      </c>
      <c r="E32" s="1" t="s">
        <v>135</v>
      </c>
      <c r="F32" s="1" t="s">
        <v>212</v>
      </c>
      <c r="G32" s="1">
        <v>40</v>
      </c>
    </row>
    <row r="33" spans="1:7">
      <c r="A33" s="11"/>
      <c r="B33" s="37"/>
      <c r="C33" s="1" t="s">
        <v>144</v>
      </c>
      <c r="D33" s="1" t="s">
        <v>225</v>
      </c>
      <c r="E33" s="1" t="s">
        <v>229</v>
      </c>
      <c r="F33" s="1" t="s">
        <v>194</v>
      </c>
      <c r="G33" s="1">
        <v>39</v>
      </c>
    </row>
    <row r="34" spans="1:7">
      <c r="A34" s="11"/>
      <c r="B34" s="37"/>
      <c r="C34" s="1" t="s">
        <v>144</v>
      </c>
      <c r="D34" s="1" t="s">
        <v>225</v>
      </c>
      <c r="E34" s="1" t="s">
        <v>134</v>
      </c>
      <c r="F34" s="1" t="s">
        <v>190</v>
      </c>
      <c r="G34" s="1">
        <v>27</v>
      </c>
    </row>
    <row r="35" spans="1:7">
      <c r="A35" s="11"/>
      <c r="B35" s="37"/>
      <c r="C35" s="1" t="s">
        <v>144</v>
      </c>
      <c r="D35" s="1" t="s">
        <v>225</v>
      </c>
      <c r="E35" s="1" t="s">
        <v>84</v>
      </c>
      <c r="F35" s="1" t="s">
        <v>85</v>
      </c>
      <c r="G35" s="1">
        <v>1</v>
      </c>
    </row>
    <row r="36" spans="1:7">
      <c r="A36" s="11"/>
      <c r="B36" s="37"/>
      <c r="C36" s="1" t="s">
        <v>87</v>
      </c>
      <c r="D36" s="1" t="s">
        <v>88</v>
      </c>
      <c r="E36" s="1" t="s">
        <v>89</v>
      </c>
      <c r="F36" s="1" t="s">
        <v>90</v>
      </c>
      <c r="G36" s="1">
        <v>8</v>
      </c>
    </row>
    <row r="37" spans="1:7">
      <c r="A37" s="11"/>
      <c r="B37" s="37"/>
      <c r="C37" s="1" t="s">
        <v>87</v>
      </c>
      <c r="D37" s="1" t="s">
        <v>88</v>
      </c>
      <c r="E37" s="1" t="s">
        <v>91</v>
      </c>
      <c r="F37" s="1" t="s">
        <v>90</v>
      </c>
      <c r="G37" s="1">
        <v>14</v>
      </c>
    </row>
    <row r="38" spans="1:7">
      <c r="A38" s="11"/>
      <c r="B38" s="37"/>
      <c r="C38" s="1" t="s">
        <v>87</v>
      </c>
      <c r="D38" s="1" t="s">
        <v>88</v>
      </c>
      <c r="E38" s="1" t="s">
        <v>92</v>
      </c>
      <c r="F38" s="1" t="s">
        <v>90</v>
      </c>
      <c r="G38" s="1">
        <v>28</v>
      </c>
    </row>
    <row r="39" spans="1:7">
      <c r="A39" s="11"/>
      <c r="B39" s="37"/>
      <c r="C39" s="1" t="s">
        <v>87</v>
      </c>
      <c r="D39" s="1" t="s">
        <v>88</v>
      </c>
      <c r="E39" s="1" t="s">
        <v>93</v>
      </c>
      <c r="F39" s="1" t="s">
        <v>90</v>
      </c>
      <c r="G39" s="1">
        <v>18</v>
      </c>
    </row>
    <row r="40" spans="1:7">
      <c r="A40" s="11"/>
      <c r="B40" s="37"/>
      <c r="C40" s="1" t="s">
        <v>87</v>
      </c>
      <c r="D40" s="1" t="s">
        <v>88</v>
      </c>
      <c r="E40" s="1" t="s">
        <v>94</v>
      </c>
      <c r="F40" s="1" t="s">
        <v>90</v>
      </c>
      <c r="G40" s="1">
        <v>8</v>
      </c>
    </row>
    <row r="41" spans="1:7">
      <c r="A41" s="11"/>
      <c r="B41" s="37"/>
      <c r="C41" s="1" t="s">
        <v>87</v>
      </c>
      <c r="D41" s="1" t="s">
        <v>88</v>
      </c>
      <c r="E41" s="1" t="s">
        <v>95</v>
      </c>
      <c r="F41" s="1" t="s">
        <v>90</v>
      </c>
      <c r="G41" s="1">
        <v>30</v>
      </c>
    </row>
    <row r="42" spans="1:7">
      <c r="A42" s="11"/>
      <c r="B42" s="37"/>
      <c r="C42" s="1" t="s">
        <v>87</v>
      </c>
      <c r="D42" s="1" t="s">
        <v>88</v>
      </c>
      <c r="E42" s="1" t="s">
        <v>96</v>
      </c>
      <c r="F42" s="1" t="s">
        <v>90</v>
      </c>
      <c r="G42" s="1">
        <v>32</v>
      </c>
    </row>
    <row r="43" spans="1:7">
      <c r="A43" s="11"/>
      <c r="B43" s="37"/>
      <c r="C43" s="1" t="s">
        <v>87</v>
      </c>
      <c r="D43" s="1" t="s">
        <v>88</v>
      </c>
      <c r="E43" s="1" t="s">
        <v>97</v>
      </c>
      <c r="F43" s="1" t="s">
        <v>90</v>
      </c>
      <c r="G43" s="1">
        <v>8</v>
      </c>
    </row>
    <row r="44" spans="1:7">
      <c r="A44" s="11"/>
      <c r="B44" s="37"/>
      <c r="C44" s="1" t="s">
        <v>137</v>
      </c>
      <c r="D44" s="1" t="s">
        <v>138</v>
      </c>
      <c r="E44" s="1" t="s">
        <v>102</v>
      </c>
      <c r="F44" s="1" t="s">
        <v>150</v>
      </c>
      <c r="G44" s="1">
        <v>9</v>
      </c>
    </row>
    <row r="45" spans="1:7">
      <c r="A45" s="11"/>
      <c r="B45" s="37"/>
      <c r="C45" s="1" t="s">
        <v>137</v>
      </c>
      <c r="D45" s="1" t="s">
        <v>138</v>
      </c>
      <c r="E45" s="1" t="s">
        <v>103</v>
      </c>
      <c r="F45" s="1" t="s">
        <v>150</v>
      </c>
      <c r="G45" s="1">
        <v>28</v>
      </c>
    </row>
    <row r="46" spans="1:7">
      <c r="A46" s="11"/>
      <c r="B46" s="37"/>
      <c r="C46" s="1" t="s">
        <v>137</v>
      </c>
      <c r="D46" s="1" t="s">
        <v>138</v>
      </c>
      <c r="E46" s="1" t="s">
        <v>104</v>
      </c>
      <c r="F46" s="1" t="s">
        <v>150</v>
      </c>
      <c r="G46" s="1">
        <v>27</v>
      </c>
    </row>
    <row r="47" spans="1:7">
      <c r="A47" s="11"/>
      <c r="B47" s="37"/>
      <c r="C47" s="1" t="s">
        <v>137</v>
      </c>
      <c r="D47" s="1" t="s">
        <v>138</v>
      </c>
      <c r="E47" s="1" t="s">
        <v>105</v>
      </c>
      <c r="F47" s="1" t="s">
        <v>150</v>
      </c>
      <c r="G47" s="1">
        <v>13</v>
      </c>
    </row>
    <row r="48" spans="1:7">
      <c r="A48" s="11"/>
      <c r="B48" s="37"/>
      <c r="C48" s="1" t="s">
        <v>137</v>
      </c>
      <c r="D48" s="1" t="s">
        <v>138</v>
      </c>
      <c r="E48" s="1" t="s">
        <v>106</v>
      </c>
      <c r="F48" s="1" t="s">
        <v>150</v>
      </c>
      <c r="G48" s="1">
        <v>38</v>
      </c>
    </row>
    <row r="49" spans="1:7">
      <c r="A49" s="11"/>
      <c r="B49" s="37"/>
      <c r="C49" s="1" t="s">
        <v>137</v>
      </c>
      <c r="D49" s="1" t="s">
        <v>138</v>
      </c>
      <c r="E49" s="1" t="s">
        <v>107</v>
      </c>
      <c r="F49" s="1" t="s">
        <v>150</v>
      </c>
      <c r="G49" s="1">
        <v>19</v>
      </c>
    </row>
    <row r="50" spans="1:7">
      <c r="A50" s="11"/>
      <c r="B50" s="37"/>
      <c r="C50" s="1" t="s">
        <v>137</v>
      </c>
      <c r="D50" s="1" t="s">
        <v>138</v>
      </c>
      <c r="E50" s="1" t="s">
        <v>108</v>
      </c>
      <c r="F50" s="1" t="s">
        <v>150</v>
      </c>
      <c r="G50" s="1">
        <v>31</v>
      </c>
    </row>
    <row r="51" spans="1:7">
      <c r="A51" s="11"/>
      <c r="B51" s="37"/>
      <c r="C51" s="1" t="s">
        <v>137</v>
      </c>
      <c r="D51" s="1" t="s">
        <v>138</v>
      </c>
      <c r="E51" s="1" t="s">
        <v>109</v>
      </c>
      <c r="F51" s="1" t="s">
        <v>150</v>
      </c>
      <c r="G51" s="1">
        <v>4</v>
      </c>
    </row>
    <row r="52" spans="1:7">
      <c r="A52" s="11"/>
      <c r="B52" s="37"/>
      <c r="C52" s="1" t="s">
        <v>137</v>
      </c>
      <c r="D52" s="1" t="s">
        <v>138</v>
      </c>
      <c r="E52" s="1" t="s">
        <v>110</v>
      </c>
      <c r="F52" s="1" t="s">
        <v>150</v>
      </c>
      <c r="G52" s="1">
        <v>9</v>
      </c>
    </row>
    <row r="53" spans="1:7">
      <c r="A53" s="11"/>
      <c r="B53" s="37"/>
      <c r="C53" s="1" t="s">
        <v>137</v>
      </c>
      <c r="D53" s="1" t="s">
        <v>138</v>
      </c>
      <c r="E53" s="1" t="s">
        <v>111</v>
      </c>
      <c r="F53" s="1" t="s">
        <v>150</v>
      </c>
      <c r="G53" s="1">
        <v>14</v>
      </c>
    </row>
    <row r="54" spans="1:7">
      <c r="A54" s="11"/>
      <c r="B54" s="37"/>
      <c r="C54" s="1" t="s">
        <v>137</v>
      </c>
      <c r="D54" s="1" t="s">
        <v>138</v>
      </c>
      <c r="E54" s="1" t="s">
        <v>112</v>
      </c>
      <c r="F54" s="1" t="s">
        <v>150</v>
      </c>
      <c r="G54" s="1">
        <v>8</v>
      </c>
    </row>
    <row r="55" spans="1:7">
      <c r="B55" s="37" t="s">
        <v>233</v>
      </c>
      <c r="C55" s="1" t="s">
        <v>137</v>
      </c>
      <c r="D55" s="1" t="s">
        <v>138</v>
      </c>
      <c r="E55" s="1" t="s">
        <v>113</v>
      </c>
      <c r="F55" s="1" t="s">
        <v>114</v>
      </c>
      <c r="G55" s="1">
        <v>6</v>
      </c>
    </row>
    <row r="56" spans="1:7">
      <c r="B56" s="37" t="s">
        <v>233</v>
      </c>
      <c r="C56" s="1" t="s">
        <v>137</v>
      </c>
      <c r="D56" s="1" t="s">
        <v>138</v>
      </c>
      <c r="E56" s="1" t="s">
        <v>115</v>
      </c>
      <c r="F56" s="1" t="s">
        <v>116</v>
      </c>
      <c r="G56" s="1">
        <v>14</v>
      </c>
    </row>
    <row r="57" spans="1:7">
      <c r="B57" s="37"/>
      <c r="C57" s="1" t="s">
        <v>137</v>
      </c>
      <c r="D57" s="1" t="s">
        <v>139</v>
      </c>
      <c r="E57" s="1" t="s">
        <v>50</v>
      </c>
      <c r="F57" s="1" t="s">
        <v>202</v>
      </c>
      <c r="G57" s="1">
        <v>5</v>
      </c>
    </row>
    <row r="58" spans="1:7">
      <c r="B58" s="37"/>
      <c r="C58" s="1" t="s">
        <v>137</v>
      </c>
      <c r="D58" s="1" t="s">
        <v>139</v>
      </c>
      <c r="E58" s="1" t="s">
        <v>125</v>
      </c>
      <c r="F58" s="1" t="s">
        <v>126</v>
      </c>
      <c r="G58" s="1">
        <v>24</v>
      </c>
    </row>
    <row r="59" spans="1:7">
      <c r="B59" s="37"/>
      <c r="C59" s="1" t="s">
        <v>137</v>
      </c>
      <c r="D59" s="1" t="s">
        <v>140</v>
      </c>
      <c r="E59" s="1" t="s">
        <v>117</v>
      </c>
      <c r="F59" s="1" t="s">
        <v>37</v>
      </c>
      <c r="G59" s="1">
        <v>17</v>
      </c>
    </row>
    <row r="60" spans="1:7">
      <c r="B60" s="37"/>
      <c r="C60" s="1" t="s">
        <v>137</v>
      </c>
      <c r="D60" s="1" t="s">
        <v>140</v>
      </c>
      <c r="E60" s="1" t="s">
        <v>35</v>
      </c>
      <c r="F60" s="1" t="s">
        <v>118</v>
      </c>
      <c r="G60" s="1">
        <v>46</v>
      </c>
    </row>
    <row r="61" spans="1:7">
      <c r="B61" s="37"/>
      <c r="C61" s="1" t="s">
        <v>141</v>
      </c>
      <c r="D61" s="1" t="s">
        <v>142</v>
      </c>
      <c r="E61" s="1" t="s">
        <v>36</v>
      </c>
      <c r="F61" s="1" t="s">
        <v>119</v>
      </c>
      <c r="G61" s="1">
        <v>32</v>
      </c>
    </row>
    <row r="62" spans="1:7">
      <c r="B62" s="37"/>
      <c r="C62" s="1" t="s">
        <v>141</v>
      </c>
      <c r="D62" s="1" t="s">
        <v>142</v>
      </c>
      <c r="E62" s="1" t="s">
        <v>204</v>
      </c>
      <c r="F62" s="1" t="s">
        <v>203</v>
      </c>
      <c r="G62" s="1">
        <v>7</v>
      </c>
    </row>
    <row r="63" spans="1:7">
      <c r="B63" s="37"/>
      <c r="C63" s="1" t="s">
        <v>141</v>
      </c>
      <c r="D63" s="1" t="s">
        <v>213</v>
      </c>
      <c r="E63" s="1" t="s">
        <v>120</v>
      </c>
      <c r="F63" s="1" t="s">
        <v>121</v>
      </c>
      <c r="G63" s="1">
        <v>35</v>
      </c>
    </row>
    <row r="64" spans="1:7">
      <c r="B64" s="37"/>
      <c r="C64" s="1" t="s">
        <v>141</v>
      </c>
      <c r="D64" s="1" t="s">
        <v>213</v>
      </c>
      <c r="E64" s="1" t="s">
        <v>122</v>
      </c>
      <c r="F64" s="1" t="s">
        <v>123</v>
      </c>
      <c r="G64" s="1">
        <v>6</v>
      </c>
    </row>
    <row r="65" spans="2:7">
      <c r="B65" s="37"/>
      <c r="C65" s="1" t="s">
        <v>141</v>
      </c>
      <c r="D65" s="1" t="s">
        <v>213</v>
      </c>
      <c r="E65" s="1" t="s">
        <v>206</v>
      </c>
      <c r="F65" s="1" t="s">
        <v>205</v>
      </c>
      <c r="G65" s="1">
        <v>16</v>
      </c>
    </row>
    <row r="66" spans="2:7">
      <c r="B66" s="37"/>
      <c r="C66" s="1" t="s">
        <v>141</v>
      </c>
      <c r="D66" s="1" t="s">
        <v>213</v>
      </c>
      <c r="E66" s="1" t="s">
        <v>215</v>
      </c>
      <c r="F66" s="1" t="s">
        <v>214</v>
      </c>
      <c r="G66" s="1">
        <v>21</v>
      </c>
    </row>
    <row r="67" spans="2:7">
      <c r="B67" s="37"/>
      <c r="C67" s="1" t="s">
        <v>145</v>
      </c>
      <c r="D67" s="1" t="s">
        <v>146</v>
      </c>
      <c r="E67" s="1" t="s">
        <v>98</v>
      </c>
      <c r="F67" s="1" t="s">
        <v>98</v>
      </c>
      <c r="G67" s="1">
        <v>3</v>
      </c>
    </row>
    <row r="68" spans="2:7">
      <c r="B68" s="37"/>
      <c r="C68" s="1" t="s">
        <v>145</v>
      </c>
      <c r="D68" s="1" t="s">
        <v>146</v>
      </c>
      <c r="E68" s="1" t="s">
        <v>99</v>
      </c>
      <c r="F68" s="1" t="s">
        <v>99</v>
      </c>
      <c r="G68" s="1">
        <v>44</v>
      </c>
    </row>
    <row r="69" spans="2:7">
      <c r="B69" s="37"/>
      <c r="C69" s="1" t="s">
        <v>145</v>
      </c>
      <c r="D69" s="1" t="s">
        <v>146</v>
      </c>
      <c r="E69" s="1" t="s">
        <v>100</v>
      </c>
      <c r="F69" s="1" t="s">
        <v>100</v>
      </c>
      <c r="G69" s="1">
        <v>59</v>
      </c>
    </row>
    <row r="70" spans="2:7">
      <c r="B70" s="37"/>
      <c r="C70" s="1" t="s">
        <v>145</v>
      </c>
      <c r="D70" s="1" t="s">
        <v>146</v>
      </c>
      <c r="E70" s="1" t="s">
        <v>101</v>
      </c>
      <c r="F70" s="1" t="s">
        <v>129</v>
      </c>
      <c r="G70" s="1">
        <v>40</v>
      </c>
    </row>
    <row r="71" spans="2:7">
      <c r="B71" s="37"/>
      <c r="C71" s="1" t="s">
        <v>145</v>
      </c>
      <c r="D71" s="1" t="s">
        <v>146</v>
      </c>
      <c r="E71" s="1" t="s">
        <v>184</v>
      </c>
      <c r="F71" s="1" t="s">
        <v>136</v>
      </c>
      <c r="G71" s="1">
        <v>6</v>
      </c>
    </row>
    <row r="72" spans="2:7">
      <c r="B72" s="37"/>
      <c r="C72" s="1" t="s">
        <v>145</v>
      </c>
      <c r="D72" s="1" t="s">
        <v>146</v>
      </c>
      <c r="E72" s="1" t="s">
        <v>201</v>
      </c>
      <c r="F72" s="1" t="s">
        <v>200</v>
      </c>
      <c r="G72" s="1">
        <v>43</v>
      </c>
    </row>
    <row r="73" spans="2:7">
      <c r="B73" s="37"/>
    </row>
    <row r="74" spans="2:7">
      <c r="B74" s="37"/>
    </row>
    <row r="75" spans="2:7">
      <c r="B75" s="37"/>
    </row>
    <row r="76" spans="2:7">
      <c r="B76" s="37"/>
    </row>
    <row r="77" spans="2:7">
      <c r="B77" s="37"/>
    </row>
    <row r="78" spans="2:7">
      <c r="B78" s="37"/>
    </row>
    <row r="79" spans="2:7">
      <c r="B79" s="37"/>
    </row>
    <row r="80" spans="2:7">
      <c r="B80" s="37"/>
    </row>
    <row r="81" spans="2:2">
      <c r="B81" s="37"/>
    </row>
    <row r="82" spans="2:2">
      <c r="B82" s="37"/>
    </row>
    <row r="83" spans="2:2">
      <c r="B83" s="37"/>
    </row>
    <row r="84" spans="2:2">
      <c r="B84" s="37"/>
    </row>
    <row r="85" spans="2:2">
      <c r="B85" s="37"/>
    </row>
    <row r="86" spans="2:2">
      <c r="B86" s="37"/>
    </row>
    <row r="87" spans="2:2">
      <c r="B87" s="37"/>
    </row>
    <row r="88" spans="2:2">
      <c r="B88" s="37"/>
    </row>
    <row r="89" spans="2:2">
      <c r="B89" s="37"/>
    </row>
    <row r="90" spans="2:2">
      <c r="B90" s="37"/>
    </row>
    <row r="91" spans="2:2">
      <c r="B91" s="37"/>
    </row>
    <row r="92" spans="2:2">
      <c r="B92" s="37"/>
    </row>
    <row r="93" spans="2:2">
      <c r="B93" s="37"/>
    </row>
    <row r="94" spans="2:2">
      <c r="B94" s="37"/>
    </row>
    <row r="95" spans="2:2">
      <c r="B95" s="37"/>
    </row>
    <row r="96" spans="2:2">
      <c r="B96" s="37"/>
    </row>
    <row r="97" spans="2:2">
      <c r="B97" s="37"/>
    </row>
    <row r="98" spans="2:2">
      <c r="B98" s="37"/>
    </row>
    <row r="99" spans="2:2">
      <c r="B99" s="37"/>
    </row>
    <row r="100" spans="2:2">
      <c r="B100" s="37"/>
    </row>
    <row r="101" spans="2:2">
      <c r="B101" s="37"/>
    </row>
    <row r="102" spans="2:2">
      <c r="B102" s="37"/>
    </row>
    <row r="103" spans="2:2">
      <c r="B103" s="37"/>
    </row>
    <row r="104" spans="2:2">
      <c r="B104" s="37"/>
    </row>
  </sheetData>
  <autoFilter ref="B6:F82" xr:uid="{00000000-0009-0000-0000-000001000000}"/>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A6" sqref="A6"/>
    </sheetView>
  </sheetViews>
  <sheetFormatPr baseColWidth="10" defaultColWidth="10.83203125" defaultRowHeight="15"/>
  <cols>
    <col min="2" max="2" width="6.83203125" style="29" bestFit="1" customWidth="1"/>
  </cols>
  <sheetData>
    <row r="1" spans="1:3">
      <c r="A1" t="s">
        <v>29</v>
      </c>
    </row>
    <row r="2" spans="1:3">
      <c r="A2" t="s">
        <v>30</v>
      </c>
    </row>
    <row r="4" spans="1:3">
      <c r="A4" s="16" t="s">
        <v>26</v>
      </c>
      <c r="B4" s="30" t="s">
        <v>27</v>
      </c>
      <c r="C4" s="16" t="s">
        <v>28</v>
      </c>
    </row>
    <row r="5" spans="1:3">
      <c r="A5" s="26">
        <v>45245</v>
      </c>
      <c r="B5" s="29">
        <v>1</v>
      </c>
      <c r="C5" t="s">
        <v>223</v>
      </c>
    </row>
    <row r="6" spans="1:3">
      <c r="A6" s="26"/>
    </row>
    <row r="7" spans="1:3">
      <c r="A7" s="26"/>
    </row>
    <row r="8" spans="1:3">
      <c r="A8" s="26"/>
    </row>
    <row r="9" spans="1:3">
      <c r="A9" s="26"/>
    </row>
    <row r="10" spans="1:3">
      <c r="A1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Documentation</vt:lpstr>
      <vt:lpstr>Study Schedule</vt:lpstr>
      <vt:lpstr>Tracking</vt:lpstr>
      <vt:lpstr>Scheduled Updates</vt:lpstr>
      <vt:lpstr>LFMC-2024</vt:lpstr>
      <vt:lpstr>Revisions</vt:lpstr>
      <vt:lpstr>ActFDate</vt:lpstr>
      <vt:lpstr>CompFlag</vt:lpstr>
      <vt:lpstr>PgCnt</vt:lpstr>
      <vt:lpstr>Documentation!Print_Area</vt:lpstr>
      <vt:lpstr>'LFMC-2024'!Print_Titles</vt:lpstr>
      <vt:lpstr>'Study Schedule'!Print_Titles</vt:lpstr>
      <vt:lpstr>'LFMC-2024'!StartDate</vt:lpstr>
      <vt:lpstr>StartDate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Shiv Morjaria</cp:lastModifiedBy>
  <cp:lastPrinted>2015-05-15T13:44:38Z</cp:lastPrinted>
  <dcterms:created xsi:type="dcterms:W3CDTF">2014-07-30T14:04:26Z</dcterms:created>
  <dcterms:modified xsi:type="dcterms:W3CDTF">2025-02-18T07:09:36Z</dcterms:modified>
</cp:coreProperties>
</file>